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'2016'!$4:$8</definedName>
  </definedNames>
  <calcPr fullCalcOnLoad="1"/>
</workbook>
</file>

<file path=xl/sharedStrings.xml><?xml version="1.0" encoding="utf-8"?>
<sst xmlns="http://schemas.openxmlformats.org/spreadsheetml/2006/main" count="66" uniqueCount="58">
  <si>
    <t>Загальний фонд</t>
  </si>
  <si>
    <t>Спеціальний фонд</t>
  </si>
  <si>
    <t>Разом</t>
  </si>
  <si>
    <t>Найменування доходів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</si>
  <si>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</si>
  <si>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</si>
  <si>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</si>
  <si>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</si>
  <si>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Інші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</si>
  <si>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</si>
  <si>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</si>
  <si>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</si>
  <si>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Офіційні трансферти</t>
  </si>
  <si>
    <t>Від органів державного управління</t>
  </si>
  <si>
    <t>Всього доходів</t>
  </si>
  <si>
    <t>Доходи відвласності та підприємницької діяльності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</si>
  <si>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</si>
  <si>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</si>
  <si>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</si>
  <si>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</si>
  <si>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</si>
  <si>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</si>
  <si>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</si>
  <si>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</si>
  <si>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Разом доходів</t>
  </si>
  <si>
    <t>тис.грн.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</si>
  <si>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</si>
  <si>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</si>
  <si>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Адміністративний збір за державну реєстрацію речових прав на нерухоме майно та їх обтяжень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</si>
  <si>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</si>
  <si>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</si>
  <si>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</si>
  <si>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</si>
  <si>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Податок на доходи фізичних осібвід оподаткування  пенсійних виплат або щомісячного довічного грошового утримання, що сплачується ( перераховується ) згідно з Податковим кодексом України</t>
  </si>
  <si>
    <t>Частина чистого прибутку ( доходу) комунальних унітарних підприємств та їх об"єднань, що вилучається до відповідного місцевого бюджету</t>
  </si>
  <si>
    <t>Надходження від плати  за послуги, що надаються бюджетними установами згідно із законодавством</t>
  </si>
  <si>
    <t>Адміністративний збір за проведення державної реєстрації юридичних осіб та фізичних осіб- підприємців та громадських формувань</t>
  </si>
  <si>
    <t>Податок на прибуток підприємств та фінансових установ комунальної власності</t>
  </si>
  <si>
    <t>План на  2018 рік</t>
  </si>
  <si>
    <t>Уточнений план на  2018 рік</t>
  </si>
  <si>
    <t xml:space="preserve">% виконан. до уточн. плану на 2018 рік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</si>
  <si>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</si>
  <si>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</si>
  <si>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</si>
  <si>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</si>
  <si>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</si>
  <si>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</si>
  <si>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</si>
  <si>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</si>
  <si>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Субвенції з державного бюджету місцевим бюджетам</t>
  </si>
  <si>
    <t>Усього доходів з урахуванням міжбюджетних трансфертів з державного бюджету</t>
  </si>
  <si>
    <t>Дотації 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</si>
  <si>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</si>
  <si>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</si>
  <si>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</si>
  <si>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Надходження коштів від відшкодування втрат сільськогосподарського і лісогосподарського виробництва </t>
  </si>
  <si>
    <t>Виконано   за  січень-червень 2018 року</t>
  </si>
  <si>
    <t xml:space="preserve">  Звіт про виконання дохідної частини  районного бюджету  Олександрівського району  за січень-червень  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</si>
</sst>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sz val="10"/>
      <name val="Helv"/>
      <family val="0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3" fillId="0" borderId="1" xfId="0" applyNumberFormat="1" applyFont="1" applyFill="1" applyBorder="1" applyAlignment="1">
      <alignment horizontal="center" vertical="center"/>
    </xf>
    <xf numFmtId="197" fontId="3" fillId="0" borderId="1" xfId="0" applyNumberFormat="1" applyFont="1" applyFill="1" applyBorder="1" applyAlignment="1">
      <alignment horizontal="center" vertical="center"/>
    </xf>
    <xf numFmtId="19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97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97" fontId="3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top" wrapText="1"/>
    </xf>
    <xf numFmtId="197" fontId="6" fillId="0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18" applyFont="1" applyFill="1" applyBorder="1" applyAlignment="1">
      <alignment vertical="distributed"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97" fontId="3" fillId="0" borderId="0" xfId="0" applyNumberFormat="1" applyFont="1" applyFill="1" applyBorder="1" applyAlignment="1">
      <alignment/>
    </xf>
    <xf numFmtId="19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18" applyFont="1" applyFill="1" applyBorder="1" applyAlignment="1">
      <alignment wrapText="1"/>
      <protection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17" applyFont="1" applyFill="1" applyBorder="1">
      <alignment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2016" xfId="17"/>
    <cellStyle name="Обычный_І квартал 201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1" sqref="I41"/>
    </sheetView>
  </sheetViews>
  <sheetFormatPr defaultColWidth="9.140625" defaultRowHeight="12.75"/>
  <cols>
    <col min="1" max="1" width="11.421875" style="14" customWidth="1"/>
    <col min="2" max="2" width="55.28125" style="14" customWidth="1"/>
    <col min="3" max="4" width="11.7109375" style="14" customWidth="1"/>
    <col min="5" max="5" width="12.28125" style="14" customWidth="1"/>
    <col min="6" max="6" width="11.140625" style="14" customWidth="1"/>
    <col min="7" max="7" width="10.57421875" style="14" customWidth="1"/>
    <col min="8" max="8" width="10.8515625" style="14" customWidth="1"/>
    <col min="9" max="9" width="11.28125" style="14" customWidth="1"/>
    <col min="10" max="10" width="13.140625" style="14" customWidth="1"/>
    <col min="11" max="11" width="14.140625" style="14" customWidth="1"/>
    <col min="12" max="12" width="11.57421875" style="14" customWidth="1"/>
    <col min="13" max="13" width="12.7109375" style="14" customWidth="1"/>
    <col min="14" max="14" width="11.421875" style="14" customWidth="1"/>
    <col min="15" max="15" width="10.7109375" style="14" bestFit="1" customWidth="1"/>
    <col min="16" max="16" width="9.421875" style="14" bestFit="1" customWidth="1"/>
    <col min="17" max="16384" width="9.140625" style="14" customWidth="1"/>
  </cols>
  <sheetData>
    <row r="1" spans="1:14" ht="15.75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5"/>
      <c r="O2" s="15"/>
    </row>
    <row r="3" spans="1:15" ht="15.7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6" t="s">
        <v>25</v>
      </c>
      <c r="O3" s="15"/>
    </row>
    <row r="4" spans="1:14" ht="15.75" thickBot="1">
      <c r="A4" s="17"/>
      <c r="B4" s="18"/>
      <c r="C4" s="43" t="s">
        <v>0</v>
      </c>
      <c r="D4" s="43"/>
      <c r="E4" s="43"/>
      <c r="F4" s="44"/>
      <c r="G4" s="45" t="s">
        <v>1</v>
      </c>
      <c r="H4" s="43"/>
      <c r="I4" s="43"/>
      <c r="J4" s="44"/>
      <c r="K4" s="45" t="s">
        <v>2</v>
      </c>
      <c r="L4" s="43"/>
      <c r="M4" s="43"/>
      <c r="N4" s="44"/>
    </row>
    <row r="5" spans="1:15" ht="12.75" customHeight="1">
      <c r="A5" s="37" t="s">
        <v>19</v>
      </c>
      <c r="B5" s="39" t="s">
        <v>3</v>
      </c>
      <c r="C5" s="34" t="s">
        <v>38</v>
      </c>
      <c r="D5" s="35" t="s">
        <v>39</v>
      </c>
      <c r="E5" s="34" t="s">
        <v>56</v>
      </c>
      <c r="F5" s="34" t="s">
        <v>40</v>
      </c>
      <c r="G5" s="34" t="s">
        <v>38</v>
      </c>
      <c r="H5" s="35" t="s">
        <v>39</v>
      </c>
      <c r="I5" s="34" t="s">
        <v>56</v>
      </c>
      <c r="J5" s="34" t="s">
        <v>40</v>
      </c>
      <c r="K5" s="34" t="s">
        <v>38</v>
      </c>
      <c r="L5" s="35" t="s">
        <v>39</v>
      </c>
      <c r="M5" s="34" t="s">
        <v>56</v>
      </c>
      <c r="N5" s="34" t="s">
        <v>40</v>
      </c>
      <c r="O5" s="19"/>
    </row>
    <row r="6" spans="1:15" ht="12.75" customHeight="1">
      <c r="A6" s="37"/>
      <c r="B6" s="3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9"/>
    </row>
    <row r="7" spans="1:15" ht="27" customHeight="1">
      <c r="A7" s="37"/>
      <c r="B7" s="3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9"/>
    </row>
    <row r="8" spans="1:15" ht="39" customHeight="1">
      <c r="A8" s="38"/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9"/>
    </row>
    <row r="9" spans="1:16" ht="33.75" customHeight="1">
      <c r="A9" s="20">
        <v>10000000</v>
      </c>
      <c r="B9" s="12" t="s">
        <v>4</v>
      </c>
      <c r="C9" s="2">
        <v>63481</v>
      </c>
      <c r="D9" s="2">
        <v>63481</v>
      </c>
      <c r="E9" s="2">
        <v>29307.832</v>
      </c>
      <c r="F9" s="2">
        <f aca="true" t="shared" si="0" ref="F9:F15">E9/D9*100</f>
        <v>46.167880153116684</v>
      </c>
      <c r="G9" s="2">
        <v>0</v>
      </c>
      <c r="H9" s="2">
        <v>0</v>
      </c>
      <c r="I9" s="2">
        <v>0</v>
      </c>
      <c r="J9" s="2">
        <v>0</v>
      </c>
      <c r="K9" s="2">
        <f aca="true" t="shared" si="1" ref="K9:K23">G9+C9</f>
        <v>63481</v>
      </c>
      <c r="L9" s="2">
        <f aca="true" t="shared" si="2" ref="L9:L21">H9+D9</f>
        <v>63481</v>
      </c>
      <c r="M9" s="8">
        <f aca="true" t="shared" si="3" ref="M9:M24">I9+E9</f>
        <v>29307.832</v>
      </c>
      <c r="N9" s="3">
        <f aca="true" t="shared" si="4" ref="N9:N56">M9/L9*100</f>
        <v>46.167880153116684</v>
      </c>
      <c r="O9" s="21"/>
      <c r="P9" s="22"/>
    </row>
    <row r="10" spans="1:15" ht="28.5" customHeight="1">
      <c r="A10" s="20">
        <v>11000000</v>
      </c>
      <c r="B10" s="12" t="s">
        <v>5</v>
      </c>
      <c r="C10" s="2">
        <v>63481</v>
      </c>
      <c r="D10" s="2">
        <v>63481</v>
      </c>
      <c r="E10" s="2">
        <v>29307.832</v>
      </c>
      <c r="F10" s="2">
        <f t="shared" si="0"/>
        <v>46.167880153116684</v>
      </c>
      <c r="G10" s="2">
        <v>0</v>
      </c>
      <c r="H10" s="2">
        <v>0</v>
      </c>
      <c r="I10" s="2">
        <v>0</v>
      </c>
      <c r="J10" s="2">
        <v>0</v>
      </c>
      <c r="K10" s="2">
        <f t="shared" si="1"/>
        <v>63481</v>
      </c>
      <c r="L10" s="2">
        <f t="shared" si="2"/>
        <v>63481</v>
      </c>
      <c r="M10" s="8">
        <f t="shared" si="3"/>
        <v>29307.832</v>
      </c>
      <c r="N10" s="3">
        <f t="shared" si="4"/>
        <v>46.167880153116684</v>
      </c>
      <c r="O10" s="23"/>
    </row>
    <row r="11" spans="1:15" ht="24.75" customHeight="1">
      <c r="A11" s="20">
        <v>11010000</v>
      </c>
      <c r="B11" s="24" t="s">
        <v>16</v>
      </c>
      <c r="C11" s="2">
        <v>63481</v>
      </c>
      <c r="D11" s="2">
        <v>63481</v>
      </c>
      <c r="E11" s="2">
        <v>29307.832</v>
      </c>
      <c r="F11" s="2">
        <f t="shared" si="0"/>
        <v>46.167880153116684</v>
      </c>
      <c r="G11" s="2">
        <v>0</v>
      </c>
      <c r="H11" s="2">
        <v>0</v>
      </c>
      <c r="I11" s="2">
        <v>0</v>
      </c>
      <c r="J11" s="2">
        <v>0</v>
      </c>
      <c r="K11" s="2">
        <f t="shared" si="1"/>
        <v>63481</v>
      </c>
      <c r="L11" s="2">
        <f t="shared" si="2"/>
        <v>63481</v>
      </c>
      <c r="M11" s="8">
        <f t="shared" si="3"/>
        <v>29307.832</v>
      </c>
      <c r="N11" s="3">
        <f t="shared" si="4"/>
        <v>46.167880153116684</v>
      </c>
      <c r="O11" s="23"/>
    </row>
    <row r="12" spans="1:19" ht="51" customHeight="1">
      <c r="A12" s="20">
        <v>11010100</v>
      </c>
      <c r="B12" s="24" t="s">
        <v>22</v>
      </c>
      <c r="C12" s="2">
        <v>45000</v>
      </c>
      <c r="D12" s="2">
        <v>45000</v>
      </c>
      <c r="E12" s="2">
        <v>21427.328</v>
      </c>
      <c r="F12" s="2">
        <f t="shared" si="0"/>
        <v>47.616284444444446</v>
      </c>
      <c r="G12" s="2">
        <v>0</v>
      </c>
      <c r="H12" s="2">
        <v>0</v>
      </c>
      <c r="I12" s="2">
        <v>0</v>
      </c>
      <c r="J12" s="2">
        <v>0</v>
      </c>
      <c r="K12" s="2">
        <f t="shared" si="1"/>
        <v>45000</v>
      </c>
      <c r="L12" s="2">
        <f>H12+D12</f>
        <v>45000</v>
      </c>
      <c r="M12" s="8">
        <f t="shared" si="3"/>
        <v>21427.328</v>
      </c>
      <c r="N12" s="3">
        <f t="shared" si="4"/>
        <v>47.616284444444446</v>
      </c>
      <c r="O12" s="23"/>
      <c r="P12" s="33"/>
      <c r="Q12" s="33"/>
      <c r="R12" s="33"/>
      <c r="S12" s="33"/>
    </row>
    <row r="13" spans="1:19" ht="78.75" customHeight="1">
      <c r="A13" s="20">
        <v>11010200</v>
      </c>
      <c r="B13" s="25" t="s">
        <v>29</v>
      </c>
      <c r="C13" s="2">
        <v>5479</v>
      </c>
      <c r="D13" s="2">
        <v>5479</v>
      </c>
      <c r="E13" s="2">
        <v>3074.219</v>
      </c>
      <c r="F13" s="2">
        <f t="shared" si="0"/>
        <v>56.10912575287461</v>
      </c>
      <c r="G13" s="2">
        <v>0</v>
      </c>
      <c r="H13" s="2">
        <v>0</v>
      </c>
      <c r="I13" s="2">
        <v>0</v>
      </c>
      <c r="J13" s="2">
        <v>0</v>
      </c>
      <c r="K13" s="2">
        <f t="shared" si="1"/>
        <v>5479</v>
      </c>
      <c r="L13" s="2">
        <f t="shared" si="2"/>
        <v>5479</v>
      </c>
      <c r="M13" s="8">
        <f t="shared" si="3"/>
        <v>3074.219</v>
      </c>
      <c r="N13" s="3">
        <f t="shared" si="4"/>
        <v>56.10912575287461</v>
      </c>
      <c r="O13" s="23"/>
      <c r="P13" s="33"/>
      <c r="Q13" s="33"/>
      <c r="R13" s="33"/>
      <c r="S13" s="33"/>
    </row>
    <row r="14" spans="1:19" ht="47.25" customHeight="1">
      <c r="A14" s="20">
        <v>11010400</v>
      </c>
      <c r="B14" s="24" t="s">
        <v>23</v>
      </c>
      <c r="C14" s="2">
        <v>12000</v>
      </c>
      <c r="D14" s="2">
        <v>12000</v>
      </c>
      <c r="E14" s="2">
        <v>4421.718</v>
      </c>
      <c r="F14" s="2">
        <f t="shared" si="0"/>
        <v>36.84765</v>
      </c>
      <c r="G14" s="2">
        <v>0</v>
      </c>
      <c r="H14" s="2">
        <v>0</v>
      </c>
      <c r="I14" s="2">
        <v>0</v>
      </c>
      <c r="J14" s="2">
        <v>0</v>
      </c>
      <c r="K14" s="2">
        <f t="shared" si="1"/>
        <v>12000</v>
      </c>
      <c r="L14" s="2">
        <f t="shared" si="2"/>
        <v>12000</v>
      </c>
      <c r="M14" s="8">
        <f t="shared" si="3"/>
        <v>4421.718</v>
      </c>
      <c r="N14" s="3">
        <f t="shared" si="4"/>
        <v>36.84765</v>
      </c>
      <c r="O14" s="23"/>
      <c r="P14" s="33"/>
      <c r="Q14" s="33"/>
      <c r="R14" s="33"/>
      <c r="S14" s="33"/>
    </row>
    <row r="15" spans="1:19" ht="29.25" customHeight="1">
      <c r="A15" s="20">
        <v>11010500</v>
      </c>
      <c r="B15" s="13" t="s">
        <v>20</v>
      </c>
      <c r="C15" s="2">
        <v>1000</v>
      </c>
      <c r="D15" s="2">
        <v>1000</v>
      </c>
      <c r="E15" s="2">
        <v>384.567</v>
      </c>
      <c r="F15" s="2">
        <f t="shared" si="0"/>
        <v>38.4567</v>
      </c>
      <c r="G15" s="2">
        <v>0</v>
      </c>
      <c r="H15" s="2">
        <v>0</v>
      </c>
      <c r="I15" s="2">
        <v>0</v>
      </c>
      <c r="J15" s="2">
        <v>0</v>
      </c>
      <c r="K15" s="2">
        <f t="shared" si="1"/>
        <v>1000</v>
      </c>
      <c r="L15" s="2">
        <f t="shared" si="2"/>
        <v>1000</v>
      </c>
      <c r="M15" s="8">
        <f t="shared" si="3"/>
        <v>384.567</v>
      </c>
      <c r="N15" s="3">
        <f t="shared" si="4"/>
        <v>38.4567</v>
      </c>
      <c r="O15" s="23"/>
      <c r="P15" s="33"/>
      <c r="Q15" s="33"/>
      <c r="R15" s="33"/>
      <c r="S15" s="33"/>
    </row>
    <row r="16" spans="1:15" ht="60" customHeight="1">
      <c r="A16" s="20">
        <v>11010900</v>
      </c>
      <c r="B16" s="13" t="s">
        <v>33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1"/>
        <v>1</v>
      </c>
      <c r="L16" s="2">
        <f t="shared" si="2"/>
        <v>1</v>
      </c>
      <c r="M16" s="8">
        <f t="shared" si="3"/>
        <v>0</v>
      </c>
      <c r="N16" s="3">
        <f t="shared" si="4"/>
        <v>0</v>
      </c>
      <c r="O16" s="23"/>
    </row>
    <row r="17" spans="1:15" ht="60" customHeight="1">
      <c r="A17" s="20">
        <v>11020200</v>
      </c>
      <c r="B17" s="13" t="s">
        <v>37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1"/>
        <v>1</v>
      </c>
      <c r="L17" s="2">
        <f t="shared" si="2"/>
        <v>1</v>
      </c>
      <c r="M17" s="8">
        <f t="shared" si="3"/>
        <v>0</v>
      </c>
      <c r="N17" s="3">
        <f t="shared" si="4"/>
        <v>0</v>
      </c>
      <c r="O17" s="23"/>
    </row>
    <row r="18" spans="1:15" ht="15.75" customHeight="1">
      <c r="A18" s="4">
        <v>20000000</v>
      </c>
      <c r="B18" s="12" t="s">
        <v>6</v>
      </c>
      <c r="C18" s="2">
        <f>C19+C22+C26+C20</f>
        <v>475.1</v>
      </c>
      <c r="D18" s="2">
        <f>D19+D22+D26+D20</f>
        <v>475.1</v>
      </c>
      <c r="E18" s="2">
        <f>E19+E22+E26+E20</f>
        <v>300.16200000000003</v>
      </c>
      <c r="F18" s="2">
        <f>E18/D18*100</f>
        <v>63.1786992212166</v>
      </c>
      <c r="G18" s="2">
        <f>SUM(G28)</f>
        <v>1463.3000000000002</v>
      </c>
      <c r="H18" s="2">
        <f>SUM(H28)</f>
        <v>1463.3000000000002</v>
      </c>
      <c r="I18" s="2">
        <f>SUM(I28+I19)</f>
        <v>1528.152</v>
      </c>
      <c r="J18" s="1">
        <f>I18/H18*100</f>
        <v>104.43190049887241</v>
      </c>
      <c r="K18" s="2">
        <f t="shared" si="1"/>
        <v>1938.4</v>
      </c>
      <c r="L18" s="2">
        <f>H18+D18</f>
        <v>1938.4</v>
      </c>
      <c r="M18" s="8">
        <f t="shared" si="3"/>
        <v>1828.314</v>
      </c>
      <c r="N18" s="3">
        <f t="shared" si="4"/>
        <v>94.3207800247627</v>
      </c>
      <c r="O18" s="23"/>
    </row>
    <row r="19" spans="1:15" ht="15">
      <c r="A19" s="4">
        <v>21000000</v>
      </c>
      <c r="B19" s="12" t="s">
        <v>15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I21</f>
        <v>0.103</v>
      </c>
      <c r="J19" s="2">
        <v>0</v>
      </c>
      <c r="K19" s="2">
        <f t="shared" si="1"/>
        <v>0</v>
      </c>
      <c r="L19" s="2">
        <f t="shared" si="2"/>
        <v>0</v>
      </c>
      <c r="M19" s="8">
        <f t="shared" si="3"/>
        <v>0.103</v>
      </c>
      <c r="N19" s="3">
        <v>0</v>
      </c>
      <c r="O19" s="23"/>
    </row>
    <row r="20" spans="1:15" ht="45">
      <c r="A20" s="4">
        <v>21010300</v>
      </c>
      <c r="B20" s="12" t="s">
        <v>34</v>
      </c>
      <c r="C20" s="2">
        <v>0.1</v>
      </c>
      <c r="D20" s="2">
        <v>0.1</v>
      </c>
      <c r="E20" s="2">
        <v>0</v>
      </c>
      <c r="F20" s="2">
        <v>0</v>
      </c>
      <c r="G20" s="2">
        <v>0</v>
      </c>
      <c r="H20" s="2">
        <v>0</v>
      </c>
      <c r="I20" s="1">
        <v>0</v>
      </c>
      <c r="J20" s="2">
        <v>0</v>
      </c>
      <c r="K20" s="2">
        <f t="shared" si="1"/>
        <v>0.1</v>
      </c>
      <c r="L20" s="2">
        <f t="shared" si="2"/>
        <v>0.1</v>
      </c>
      <c r="M20" s="8">
        <f t="shared" si="3"/>
        <v>0</v>
      </c>
      <c r="N20" s="3">
        <f t="shared" si="4"/>
        <v>0</v>
      </c>
      <c r="O20" s="23"/>
    </row>
    <row r="21" spans="1:15" ht="30">
      <c r="A21" s="4">
        <v>21110000</v>
      </c>
      <c r="B21" s="12" t="s">
        <v>55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0.103</v>
      </c>
      <c r="J21" s="2">
        <v>0</v>
      </c>
      <c r="K21" s="2">
        <f t="shared" si="1"/>
        <v>0</v>
      </c>
      <c r="L21" s="2">
        <f t="shared" si="2"/>
        <v>0</v>
      </c>
      <c r="M21" s="8">
        <f t="shared" si="3"/>
        <v>0.103</v>
      </c>
      <c r="N21" s="3">
        <v>0</v>
      </c>
      <c r="O21" s="23"/>
    </row>
    <row r="22" spans="1:15" ht="30">
      <c r="A22" s="4">
        <v>22000000</v>
      </c>
      <c r="B22" s="13" t="s">
        <v>17</v>
      </c>
      <c r="C22" s="2">
        <f>C24+C25+C23</f>
        <v>475</v>
      </c>
      <c r="D22" s="2">
        <f>D24+D25+D23</f>
        <v>475</v>
      </c>
      <c r="E22" s="2">
        <f>E24+E25+E23</f>
        <v>262.975</v>
      </c>
      <c r="F22" s="2">
        <f>E22/D22*100</f>
        <v>55.363157894736844</v>
      </c>
      <c r="G22" s="2">
        <v>0</v>
      </c>
      <c r="H22" s="2">
        <v>0</v>
      </c>
      <c r="I22" s="2">
        <v>0</v>
      </c>
      <c r="J22" s="2">
        <v>0</v>
      </c>
      <c r="K22" s="2">
        <f t="shared" si="1"/>
        <v>475</v>
      </c>
      <c r="L22" s="2">
        <f>H22+D22</f>
        <v>475</v>
      </c>
      <c r="M22" s="8">
        <f t="shared" si="3"/>
        <v>262.975</v>
      </c>
      <c r="N22" s="3">
        <f t="shared" si="4"/>
        <v>55.363157894736844</v>
      </c>
      <c r="O22" s="23"/>
    </row>
    <row r="23" spans="1:15" ht="45">
      <c r="A23" s="4">
        <v>22010300</v>
      </c>
      <c r="B23" s="13" t="s">
        <v>36</v>
      </c>
      <c r="C23" s="2">
        <v>15</v>
      </c>
      <c r="D23" s="2">
        <v>15</v>
      </c>
      <c r="E23" s="2">
        <v>7.6</v>
      </c>
      <c r="F23" s="2">
        <f>E23/D23*100</f>
        <v>50.66666666666666</v>
      </c>
      <c r="G23" s="2">
        <v>0</v>
      </c>
      <c r="H23" s="2">
        <v>0</v>
      </c>
      <c r="I23" s="2">
        <v>0</v>
      </c>
      <c r="J23" s="2">
        <v>0</v>
      </c>
      <c r="K23" s="2">
        <f t="shared" si="1"/>
        <v>15</v>
      </c>
      <c r="L23" s="2">
        <f>H23+D23</f>
        <v>15</v>
      </c>
      <c r="M23" s="8">
        <f>I23+E23</f>
        <v>7.6</v>
      </c>
      <c r="N23" s="3">
        <f t="shared" si="4"/>
        <v>50.66666666666666</v>
      </c>
      <c r="O23" s="23"/>
    </row>
    <row r="24" spans="1:15" ht="30">
      <c r="A24" s="4">
        <v>22012600</v>
      </c>
      <c r="B24" s="13" t="s">
        <v>28</v>
      </c>
      <c r="C24" s="2">
        <v>400</v>
      </c>
      <c r="D24" s="2">
        <v>400</v>
      </c>
      <c r="E24" s="2">
        <v>221.25</v>
      </c>
      <c r="F24" s="2">
        <f>E24/D24*100</f>
        <v>55.3125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f>H24+D24</f>
        <v>400</v>
      </c>
      <c r="M24" s="8">
        <f t="shared" si="3"/>
        <v>221.25</v>
      </c>
      <c r="N24" s="3">
        <f t="shared" si="4"/>
        <v>55.3125</v>
      </c>
      <c r="O24" s="23"/>
    </row>
    <row r="25" spans="1:15" ht="45">
      <c r="A25" s="4">
        <v>22080400</v>
      </c>
      <c r="B25" s="13" t="s">
        <v>18</v>
      </c>
      <c r="C25" s="2">
        <v>60</v>
      </c>
      <c r="D25" s="2">
        <v>60</v>
      </c>
      <c r="E25" s="2">
        <v>34.125</v>
      </c>
      <c r="F25" s="2">
        <f>E25/D25*100</f>
        <v>56.875</v>
      </c>
      <c r="G25" s="2">
        <v>0</v>
      </c>
      <c r="H25" s="2">
        <v>0</v>
      </c>
      <c r="I25" s="2">
        <v>0</v>
      </c>
      <c r="J25" s="2">
        <v>0</v>
      </c>
      <c r="K25" s="2">
        <v>125</v>
      </c>
      <c r="L25" s="2">
        <f>H25+D25</f>
        <v>60</v>
      </c>
      <c r="M25" s="8">
        <f aca="true" t="shared" si="5" ref="M25:M38">I25+E25</f>
        <v>34.125</v>
      </c>
      <c r="N25" s="3">
        <f t="shared" si="4"/>
        <v>56.875</v>
      </c>
      <c r="O25" s="23"/>
    </row>
    <row r="26" spans="1:15" ht="18" customHeight="1">
      <c r="A26" s="4">
        <v>24000000</v>
      </c>
      <c r="B26" s="12" t="s">
        <v>7</v>
      </c>
      <c r="C26" s="2">
        <f>C27</f>
        <v>0</v>
      </c>
      <c r="D26" s="2">
        <f>D27</f>
        <v>0</v>
      </c>
      <c r="E26" s="2">
        <f>E27</f>
        <v>37.187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f aca="true" t="shared" si="6" ref="K26:K31">G26+C26</f>
        <v>0</v>
      </c>
      <c r="L26" s="2">
        <f aca="true" t="shared" si="7" ref="L26:L35">H26+D26</f>
        <v>0</v>
      </c>
      <c r="M26" s="8">
        <f t="shared" si="5"/>
        <v>37.187</v>
      </c>
      <c r="N26" s="3">
        <v>0</v>
      </c>
      <c r="O26" s="23"/>
    </row>
    <row r="27" spans="1:15" ht="13.5" customHeight="1">
      <c r="A27" s="4">
        <v>24060300</v>
      </c>
      <c r="B27" s="12" t="s">
        <v>8</v>
      </c>
      <c r="C27" s="2">
        <v>0</v>
      </c>
      <c r="D27" s="2">
        <v>0</v>
      </c>
      <c r="E27" s="2">
        <v>37.187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f t="shared" si="6"/>
        <v>0</v>
      </c>
      <c r="L27" s="2">
        <f t="shared" si="7"/>
        <v>0</v>
      </c>
      <c r="M27" s="8">
        <f t="shared" si="5"/>
        <v>37.187</v>
      </c>
      <c r="N27" s="3">
        <v>0</v>
      </c>
      <c r="O27" s="23"/>
    </row>
    <row r="28" spans="1:15" ht="15" customHeight="1">
      <c r="A28" s="4">
        <v>25000000</v>
      </c>
      <c r="B28" s="12" t="s">
        <v>9</v>
      </c>
      <c r="C28" s="2">
        <v>0</v>
      </c>
      <c r="D28" s="2">
        <v>0</v>
      </c>
      <c r="E28" s="2">
        <v>0</v>
      </c>
      <c r="F28" s="2">
        <v>0</v>
      </c>
      <c r="G28" s="2">
        <f>G29+G33</f>
        <v>1463.3000000000002</v>
      </c>
      <c r="H28" s="2">
        <f>H29+H33</f>
        <v>1463.3000000000002</v>
      </c>
      <c r="I28" s="2">
        <f>I29+I33</f>
        <v>1528.049</v>
      </c>
      <c r="J28" s="3">
        <f>I28/H28*100</f>
        <v>104.42486161415975</v>
      </c>
      <c r="K28" s="2">
        <f t="shared" si="6"/>
        <v>1463.3000000000002</v>
      </c>
      <c r="L28" s="2">
        <f t="shared" si="7"/>
        <v>1463.3000000000002</v>
      </c>
      <c r="M28" s="8">
        <f t="shared" si="5"/>
        <v>1528.049</v>
      </c>
      <c r="N28" s="3">
        <f t="shared" si="4"/>
        <v>104.42486161415975</v>
      </c>
      <c r="O28" s="23"/>
    </row>
    <row r="29" spans="1:15" ht="30">
      <c r="A29" s="4">
        <v>25010000</v>
      </c>
      <c r="B29" s="12" t="s">
        <v>35</v>
      </c>
      <c r="C29" s="2">
        <v>0</v>
      </c>
      <c r="D29" s="2">
        <v>0</v>
      </c>
      <c r="E29" s="2">
        <v>0</v>
      </c>
      <c r="F29" s="2">
        <v>0</v>
      </c>
      <c r="G29" s="2">
        <f>SUM(G30:G32)</f>
        <v>1463.3000000000002</v>
      </c>
      <c r="H29" s="2">
        <f>SUM(H30:H32)</f>
        <v>1463.3000000000002</v>
      </c>
      <c r="I29" s="2">
        <f>SUM(I30:I32)</f>
        <v>1081.78</v>
      </c>
      <c r="J29" s="3">
        <f>I29/H29*100</f>
        <v>73.92742431490466</v>
      </c>
      <c r="K29" s="2">
        <f t="shared" si="6"/>
        <v>1463.3000000000002</v>
      </c>
      <c r="L29" s="2">
        <f t="shared" si="7"/>
        <v>1463.3000000000002</v>
      </c>
      <c r="M29" s="8">
        <f t="shared" si="5"/>
        <v>1081.78</v>
      </c>
      <c r="N29" s="3">
        <f t="shared" si="4"/>
        <v>73.92742431490466</v>
      </c>
      <c r="O29" s="23"/>
    </row>
    <row r="30" spans="1:15" ht="30">
      <c r="A30" s="4">
        <v>25010100</v>
      </c>
      <c r="B30" s="12" t="s">
        <v>21</v>
      </c>
      <c r="C30" s="2">
        <v>0</v>
      </c>
      <c r="D30" s="2">
        <v>0</v>
      </c>
      <c r="E30" s="2">
        <v>0</v>
      </c>
      <c r="F30" s="2">
        <v>0</v>
      </c>
      <c r="G30" s="1">
        <v>947.2</v>
      </c>
      <c r="H30" s="2">
        <v>947.2</v>
      </c>
      <c r="I30" s="2">
        <v>796.266</v>
      </c>
      <c r="J30" s="3">
        <f>I30/H30*100</f>
        <v>84.06524493243242</v>
      </c>
      <c r="K30" s="2">
        <f t="shared" si="6"/>
        <v>947.2</v>
      </c>
      <c r="L30" s="2">
        <f t="shared" si="7"/>
        <v>947.2</v>
      </c>
      <c r="M30" s="8">
        <f t="shared" si="5"/>
        <v>796.266</v>
      </c>
      <c r="N30" s="3">
        <f t="shared" si="4"/>
        <v>84.06524493243242</v>
      </c>
      <c r="O30" s="23"/>
    </row>
    <row r="31" spans="1:15" ht="15">
      <c r="A31" s="4">
        <v>25010300</v>
      </c>
      <c r="B31" s="12" t="s">
        <v>10</v>
      </c>
      <c r="C31" s="2">
        <v>0</v>
      </c>
      <c r="D31" s="2">
        <v>0</v>
      </c>
      <c r="E31" s="2">
        <v>0</v>
      </c>
      <c r="F31" s="2">
        <v>0</v>
      </c>
      <c r="G31" s="1">
        <v>516.1</v>
      </c>
      <c r="H31" s="2">
        <v>516.1</v>
      </c>
      <c r="I31" s="2">
        <v>282.486</v>
      </c>
      <c r="J31" s="3">
        <f>I31/H31*100</f>
        <v>54.734741329199764</v>
      </c>
      <c r="K31" s="2">
        <f t="shared" si="6"/>
        <v>516.1</v>
      </c>
      <c r="L31" s="2">
        <f t="shared" si="7"/>
        <v>516.1</v>
      </c>
      <c r="M31" s="8">
        <f t="shared" si="5"/>
        <v>282.486</v>
      </c>
      <c r="N31" s="3">
        <f t="shared" si="4"/>
        <v>54.734741329199764</v>
      </c>
      <c r="O31" s="23"/>
    </row>
    <row r="32" spans="1:15" ht="33.75" customHeight="1">
      <c r="A32" s="4">
        <v>25010400</v>
      </c>
      <c r="B32" s="26" t="s">
        <v>30</v>
      </c>
      <c r="C32" s="2">
        <v>0</v>
      </c>
      <c r="D32" s="2">
        <v>0</v>
      </c>
      <c r="E32" s="2">
        <v>0</v>
      </c>
      <c r="F32" s="2">
        <v>0</v>
      </c>
      <c r="G32" s="27">
        <v>0</v>
      </c>
      <c r="H32" s="2">
        <v>0</v>
      </c>
      <c r="I32" s="2">
        <v>3.028</v>
      </c>
      <c r="J32" s="3">
        <v>0</v>
      </c>
      <c r="K32" s="2">
        <v>0</v>
      </c>
      <c r="L32" s="2">
        <v>1.87</v>
      </c>
      <c r="M32" s="8">
        <f>E32+I32</f>
        <v>3.028</v>
      </c>
      <c r="N32" s="3">
        <f t="shared" si="4"/>
        <v>161.92513368983956</v>
      </c>
      <c r="O32" s="23"/>
    </row>
    <row r="33" spans="1:15" ht="15">
      <c r="A33" s="4">
        <v>25020000</v>
      </c>
      <c r="B33" s="12" t="s">
        <v>11</v>
      </c>
      <c r="C33" s="2">
        <v>0</v>
      </c>
      <c r="D33" s="2">
        <v>0</v>
      </c>
      <c r="E33" s="2">
        <v>0</v>
      </c>
      <c r="F33" s="2">
        <v>0</v>
      </c>
      <c r="G33" s="27">
        <v>0</v>
      </c>
      <c r="H33" s="2">
        <f>H34+H35</f>
        <v>0</v>
      </c>
      <c r="I33" s="2">
        <f>I34+I35</f>
        <v>446.269</v>
      </c>
      <c r="J33" s="3">
        <v>0</v>
      </c>
      <c r="K33" s="2">
        <v>0</v>
      </c>
      <c r="L33" s="2">
        <f>H33</f>
        <v>0</v>
      </c>
      <c r="M33" s="8">
        <f>E33+I33</f>
        <v>446.269</v>
      </c>
      <c r="N33" s="3">
        <v>0</v>
      </c>
      <c r="O33" s="23"/>
    </row>
    <row r="34" spans="1:15" ht="15.75">
      <c r="A34" s="4">
        <v>25020100</v>
      </c>
      <c r="B34" s="28" t="s">
        <v>31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379.297</v>
      </c>
      <c r="J34" s="3">
        <v>0</v>
      </c>
      <c r="K34" s="2">
        <v>0</v>
      </c>
      <c r="L34" s="2">
        <f t="shared" si="7"/>
        <v>0</v>
      </c>
      <c r="M34" s="8">
        <f t="shared" si="5"/>
        <v>379.297</v>
      </c>
      <c r="N34" s="3">
        <v>0</v>
      </c>
      <c r="O34" s="23"/>
    </row>
    <row r="35" spans="1:15" ht="105">
      <c r="A35" s="4">
        <v>25020200</v>
      </c>
      <c r="B35" s="12" t="s">
        <v>32</v>
      </c>
      <c r="C35" s="2">
        <v>0</v>
      </c>
      <c r="D35" s="2">
        <v>0</v>
      </c>
      <c r="E35" s="2">
        <v>0</v>
      </c>
      <c r="F35" s="2">
        <v>0</v>
      </c>
      <c r="G35" s="1">
        <v>0</v>
      </c>
      <c r="H35" s="2">
        <v>0</v>
      </c>
      <c r="I35" s="2">
        <v>66.972</v>
      </c>
      <c r="J35" s="3">
        <v>0</v>
      </c>
      <c r="K35" s="2">
        <v>0</v>
      </c>
      <c r="L35" s="2">
        <f t="shared" si="7"/>
        <v>0</v>
      </c>
      <c r="M35" s="8">
        <f t="shared" si="5"/>
        <v>66.972</v>
      </c>
      <c r="N35" s="3">
        <v>0</v>
      </c>
      <c r="O35" s="23"/>
    </row>
    <row r="36" spans="1:15" ht="18" customHeight="1">
      <c r="A36" s="29"/>
      <c r="B36" s="30" t="s">
        <v>24</v>
      </c>
      <c r="C36" s="10">
        <f>C18+C9</f>
        <v>63956.1</v>
      </c>
      <c r="D36" s="10">
        <f>D18+D9</f>
        <v>63956.1</v>
      </c>
      <c r="E36" s="10">
        <f>E18+E9</f>
        <v>29607.994</v>
      </c>
      <c r="F36" s="11">
        <f>E36/D36*100</f>
        <v>46.29424558408033</v>
      </c>
      <c r="G36" s="10">
        <f>G18+G9</f>
        <v>1463.3000000000002</v>
      </c>
      <c r="H36" s="10">
        <f>H18+H9</f>
        <v>1463.3000000000002</v>
      </c>
      <c r="I36" s="10">
        <f>I18+I9</f>
        <v>1528.152</v>
      </c>
      <c r="J36" s="3">
        <f>I36/H36*100</f>
        <v>104.43190049887241</v>
      </c>
      <c r="K36" s="10">
        <f>K18+K9</f>
        <v>65419.4</v>
      </c>
      <c r="L36" s="10">
        <f>L18+L9</f>
        <v>65419.4</v>
      </c>
      <c r="M36" s="10">
        <f>E36+I36</f>
        <v>31136.146</v>
      </c>
      <c r="N36" s="11">
        <f t="shared" si="4"/>
        <v>47.59466763681721</v>
      </c>
      <c r="O36" s="23"/>
    </row>
    <row r="37" spans="1:15" ht="18" customHeight="1">
      <c r="A37" s="4">
        <v>40000000</v>
      </c>
      <c r="B37" s="12" t="s">
        <v>12</v>
      </c>
      <c r="C37" s="2">
        <f aca="true" t="shared" si="8" ref="C37:E38">C38</f>
        <v>71161.79999999999</v>
      </c>
      <c r="D37" s="2">
        <f t="shared" si="8"/>
        <v>71161.79999999999</v>
      </c>
      <c r="E37" s="2">
        <f t="shared" si="8"/>
        <v>43297.8</v>
      </c>
      <c r="F37" s="3">
        <f aca="true" t="shared" si="9" ref="F37:F44">E37/D37*100</f>
        <v>60.84416077164997</v>
      </c>
      <c r="G37" s="2">
        <v>0</v>
      </c>
      <c r="H37" s="2">
        <v>0</v>
      </c>
      <c r="I37" s="2">
        <v>0</v>
      </c>
      <c r="J37" s="3">
        <v>0</v>
      </c>
      <c r="K37" s="2">
        <f>G37+C37</f>
        <v>71161.79999999999</v>
      </c>
      <c r="L37" s="2">
        <f>H37+D37</f>
        <v>71161.79999999999</v>
      </c>
      <c r="M37" s="8">
        <f t="shared" si="5"/>
        <v>43297.8</v>
      </c>
      <c r="N37" s="3">
        <f t="shared" si="4"/>
        <v>60.84416077164997</v>
      </c>
      <c r="O37" s="23"/>
    </row>
    <row r="38" spans="1:15" ht="15">
      <c r="A38" s="4">
        <v>41000000</v>
      </c>
      <c r="B38" s="12" t="s">
        <v>13</v>
      </c>
      <c r="C38" s="2">
        <f t="shared" si="8"/>
        <v>71161.79999999999</v>
      </c>
      <c r="D38" s="2">
        <f t="shared" si="8"/>
        <v>71161.79999999999</v>
      </c>
      <c r="E38" s="2">
        <f t="shared" si="8"/>
        <v>43297.8</v>
      </c>
      <c r="F38" s="3">
        <f t="shared" si="9"/>
        <v>60.84416077164997</v>
      </c>
      <c r="G38" s="2">
        <v>0</v>
      </c>
      <c r="H38" s="2">
        <v>0</v>
      </c>
      <c r="I38" s="2">
        <v>0</v>
      </c>
      <c r="J38" s="3">
        <v>0</v>
      </c>
      <c r="K38" s="2">
        <f>G38+C38</f>
        <v>71161.79999999999</v>
      </c>
      <c r="L38" s="2">
        <f>H38+D38</f>
        <v>71161.79999999999</v>
      </c>
      <c r="M38" s="8">
        <f t="shared" si="5"/>
        <v>43297.8</v>
      </c>
      <c r="N38" s="3">
        <f t="shared" si="4"/>
        <v>60.84416077164997</v>
      </c>
      <c r="O38" s="23"/>
    </row>
    <row r="39" spans="1:15" ht="15">
      <c r="A39" s="4">
        <v>41030000</v>
      </c>
      <c r="B39" s="12" t="s">
        <v>49</v>
      </c>
      <c r="C39" s="2">
        <f>C40+C41</f>
        <v>71161.79999999999</v>
      </c>
      <c r="D39" s="2">
        <f>D40+D41</f>
        <v>71161.79999999999</v>
      </c>
      <c r="E39" s="2">
        <f>E40+E41</f>
        <v>43297.8</v>
      </c>
      <c r="F39" s="3">
        <f t="shared" si="9"/>
        <v>60.84416077164997</v>
      </c>
      <c r="G39" s="2">
        <v>0</v>
      </c>
      <c r="H39" s="2">
        <v>0</v>
      </c>
      <c r="I39" s="2">
        <v>0</v>
      </c>
      <c r="J39" s="3">
        <v>0</v>
      </c>
      <c r="K39" s="2">
        <f>K40+K41</f>
        <v>71161.79999999999</v>
      </c>
      <c r="L39" s="2">
        <f>L40+L41</f>
        <v>71161.79999999999</v>
      </c>
      <c r="M39" s="2">
        <f>M40+M41</f>
        <v>43297.8</v>
      </c>
      <c r="N39" s="3">
        <f t="shared" si="4"/>
        <v>60.84416077164997</v>
      </c>
      <c r="O39" s="23"/>
    </row>
    <row r="40" spans="1:15" ht="30">
      <c r="A40" s="4">
        <v>41033900</v>
      </c>
      <c r="B40" s="12" t="s">
        <v>26</v>
      </c>
      <c r="C40" s="2">
        <v>50148.7</v>
      </c>
      <c r="D40" s="2">
        <v>50148.7</v>
      </c>
      <c r="E40" s="2">
        <v>30891.8</v>
      </c>
      <c r="F40" s="3">
        <f t="shared" si="9"/>
        <v>61.60040040918309</v>
      </c>
      <c r="G40" s="2">
        <v>0</v>
      </c>
      <c r="H40" s="2">
        <v>0</v>
      </c>
      <c r="I40" s="2">
        <v>0</v>
      </c>
      <c r="J40" s="3">
        <v>0</v>
      </c>
      <c r="K40" s="2">
        <f aca="true" t="shared" si="10" ref="K40:M41">G40+C40</f>
        <v>50148.7</v>
      </c>
      <c r="L40" s="2">
        <f t="shared" si="10"/>
        <v>50148.7</v>
      </c>
      <c r="M40" s="8">
        <f t="shared" si="10"/>
        <v>30891.8</v>
      </c>
      <c r="N40" s="3">
        <f t="shared" si="4"/>
        <v>61.60040040918309</v>
      </c>
      <c r="O40" s="23"/>
    </row>
    <row r="41" spans="1:15" ht="30">
      <c r="A41" s="4">
        <v>41034200</v>
      </c>
      <c r="B41" s="12" t="s">
        <v>27</v>
      </c>
      <c r="C41" s="2">
        <v>21013.1</v>
      </c>
      <c r="D41" s="2">
        <v>21013.1</v>
      </c>
      <c r="E41" s="2">
        <v>12406</v>
      </c>
      <c r="F41" s="3">
        <f t="shared" si="9"/>
        <v>59.03936116041898</v>
      </c>
      <c r="G41" s="2">
        <v>0</v>
      </c>
      <c r="H41" s="2">
        <v>0</v>
      </c>
      <c r="I41" s="2">
        <v>0</v>
      </c>
      <c r="J41" s="3">
        <v>0</v>
      </c>
      <c r="K41" s="2">
        <f t="shared" si="10"/>
        <v>21013.1</v>
      </c>
      <c r="L41" s="2">
        <f t="shared" si="10"/>
        <v>21013.1</v>
      </c>
      <c r="M41" s="8">
        <f t="shared" si="10"/>
        <v>12406</v>
      </c>
      <c r="N41" s="3">
        <f t="shared" si="4"/>
        <v>59.03936116041898</v>
      </c>
      <c r="O41" s="23"/>
    </row>
    <row r="42" spans="1:15" ht="29.25">
      <c r="A42" s="29"/>
      <c r="B42" s="30" t="s">
        <v>50</v>
      </c>
      <c r="C42" s="10">
        <f>C39+C36</f>
        <v>135117.9</v>
      </c>
      <c r="D42" s="10">
        <f>D39+D36</f>
        <v>135117.9</v>
      </c>
      <c r="E42" s="10">
        <f>E39+E36</f>
        <v>72905.794</v>
      </c>
      <c r="F42" s="11">
        <f t="shared" si="9"/>
        <v>53.957169257367084</v>
      </c>
      <c r="G42" s="10">
        <f>G39+G36</f>
        <v>1463.3000000000002</v>
      </c>
      <c r="H42" s="10">
        <f>H39+H36</f>
        <v>1463.3000000000002</v>
      </c>
      <c r="I42" s="10">
        <f>I39+I36</f>
        <v>1528.152</v>
      </c>
      <c r="J42" s="3">
        <f>I42/H42*100</f>
        <v>104.43190049887241</v>
      </c>
      <c r="K42" s="10">
        <f>K39+K36</f>
        <v>136581.19999999998</v>
      </c>
      <c r="L42" s="10">
        <f>L39+L36</f>
        <v>136581.19999999998</v>
      </c>
      <c r="M42" s="10">
        <f>E42+I42</f>
        <v>74433.946</v>
      </c>
      <c r="N42" s="3">
        <f t="shared" si="4"/>
        <v>54.4979440801516</v>
      </c>
      <c r="O42" s="23"/>
    </row>
    <row r="43" spans="1:15" ht="22.5" customHeight="1">
      <c r="A43" s="4">
        <v>41040000</v>
      </c>
      <c r="B43" s="12" t="s">
        <v>51</v>
      </c>
      <c r="C43" s="2">
        <f>C44</f>
        <v>15304.7</v>
      </c>
      <c r="D43" s="2">
        <f>D44</f>
        <v>15304.7</v>
      </c>
      <c r="E43" s="2">
        <f>E44</f>
        <v>6503.5</v>
      </c>
      <c r="F43" s="3">
        <f t="shared" si="9"/>
        <v>42.493482394297175</v>
      </c>
      <c r="G43" s="2">
        <v>0</v>
      </c>
      <c r="H43" s="2">
        <v>0</v>
      </c>
      <c r="I43" s="2">
        <v>0</v>
      </c>
      <c r="J43" s="3">
        <v>0</v>
      </c>
      <c r="K43" s="2">
        <f aca="true" t="shared" si="11" ref="K43:K55">G43+C43</f>
        <v>15304.7</v>
      </c>
      <c r="L43" s="2">
        <f aca="true" t="shared" si="12" ref="L43:L55">H43+D43</f>
        <v>15304.7</v>
      </c>
      <c r="M43" s="2">
        <f aca="true" t="shared" si="13" ref="M43:M55">I43+E43</f>
        <v>6503.5</v>
      </c>
      <c r="N43" s="3">
        <f>M43/L43*100</f>
        <v>42.493482394297175</v>
      </c>
      <c r="O43" s="23"/>
    </row>
    <row r="44" spans="1:15" ht="60" customHeight="1">
      <c r="A44" s="4">
        <v>41040200</v>
      </c>
      <c r="B44" s="12" t="s">
        <v>41</v>
      </c>
      <c r="C44" s="2">
        <v>15304.7</v>
      </c>
      <c r="D44" s="2">
        <v>15304.7</v>
      </c>
      <c r="E44" s="2">
        <v>6503.5</v>
      </c>
      <c r="F44" s="3">
        <f t="shared" si="9"/>
        <v>42.493482394297175</v>
      </c>
      <c r="G44" s="2">
        <v>0</v>
      </c>
      <c r="H44" s="2">
        <v>0</v>
      </c>
      <c r="I44" s="2">
        <v>0</v>
      </c>
      <c r="J44" s="3">
        <v>0</v>
      </c>
      <c r="K44" s="2">
        <f t="shared" si="11"/>
        <v>15304.7</v>
      </c>
      <c r="L44" s="2">
        <f t="shared" si="12"/>
        <v>15304.7</v>
      </c>
      <c r="M44" s="2">
        <f t="shared" si="13"/>
        <v>6503.5</v>
      </c>
      <c r="N44" s="3">
        <f t="shared" si="4"/>
        <v>42.493482394297175</v>
      </c>
      <c r="O44" s="23"/>
    </row>
    <row r="45" spans="1:15" ht="24" customHeight="1">
      <c r="A45" s="4">
        <v>41050000</v>
      </c>
      <c r="B45" s="12" t="s">
        <v>42</v>
      </c>
      <c r="C45" s="2">
        <f>C46+C47+C48+C49+C51+C52+C54+C55</f>
        <v>156727.50000000003</v>
      </c>
      <c r="D45" s="2">
        <f>D46+D47+D48+D49+D51+D52+D54+D55+D53</f>
        <v>158736.41500000004</v>
      </c>
      <c r="E45" s="2">
        <f>E46+E47+E48+E49+E51+E52+E54+E55+E53</f>
        <v>88226.401</v>
      </c>
      <c r="F45" s="3">
        <f aca="true" t="shared" si="14" ref="F45:F55">E45/D45*100</f>
        <v>55.58044195467057</v>
      </c>
      <c r="G45" s="2">
        <v>0</v>
      </c>
      <c r="H45" s="2">
        <v>1637.7</v>
      </c>
      <c r="I45" s="2">
        <v>1437.7</v>
      </c>
      <c r="J45" s="3">
        <f>I45/H45*100</f>
        <v>87.78775111436771</v>
      </c>
      <c r="K45" s="2">
        <f t="shared" si="11"/>
        <v>156727.50000000003</v>
      </c>
      <c r="L45" s="2">
        <f>H45+D45</f>
        <v>160374.11500000005</v>
      </c>
      <c r="M45" s="2">
        <f t="shared" si="13"/>
        <v>89664.101</v>
      </c>
      <c r="N45" s="3">
        <f t="shared" si="4"/>
        <v>55.909334869907134</v>
      </c>
      <c r="O45" s="23"/>
    </row>
    <row r="46" spans="1:15" ht="122.25" customHeight="1">
      <c r="A46" s="4">
        <v>41050100</v>
      </c>
      <c r="B46" s="12" t="s">
        <v>43</v>
      </c>
      <c r="C46" s="2">
        <v>74266.9</v>
      </c>
      <c r="D46" s="2">
        <v>74266.9</v>
      </c>
      <c r="E46" s="2">
        <v>51674.106</v>
      </c>
      <c r="F46" s="3">
        <f t="shared" si="14"/>
        <v>69.57891873768799</v>
      </c>
      <c r="G46" s="2">
        <v>0</v>
      </c>
      <c r="H46" s="2">
        <v>0</v>
      </c>
      <c r="I46" s="2">
        <v>0</v>
      </c>
      <c r="J46" s="3">
        <v>0</v>
      </c>
      <c r="K46" s="2">
        <f t="shared" si="11"/>
        <v>74266.9</v>
      </c>
      <c r="L46" s="2">
        <f t="shared" si="12"/>
        <v>74266.9</v>
      </c>
      <c r="M46" s="2">
        <f t="shared" si="13"/>
        <v>51674.106</v>
      </c>
      <c r="N46" s="3">
        <f t="shared" si="4"/>
        <v>69.57891873768799</v>
      </c>
      <c r="O46" s="23"/>
    </row>
    <row r="47" spans="1:15" ht="69" customHeight="1">
      <c r="A47" s="4">
        <v>41050200</v>
      </c>
      <c r="B47" s="31" t="s">
        <v>44</v>
      </c>
      <c r="C47" s="2">
        <v>7268.3</v>
      </c>
      <c r="D47" s="2">
        <v>7268.3</v>
      </c>
      <c r="E47" s="2">
        <v>3754.1</v>
      </c>
      <c r="F47" s="3">
        <f t="shared" si="14"/>
        <v>51.650317130553226</v>
      </c>
      <c r="G47" s="2">
        <v>0</v>
      </c>
      <c r="H47" s="2">
        <v>0</v>
      </c>
      <c r="I47" s="2">
        <v>0</v>
      </c>
      <c r="J47" s="3">
        <v>0</v>
      </c>
      <c r="K47" s="2">
        <f t="shared" si="11"/>
        <v>7268.3</v>
      </c>
      <c r="L47" s="2">
        <f t="shared" si="12"/>
        <v>7268.3</v>
      </c>
      <c r="M47" s="2">
        <f t="shared" si="13"/>
        <v>3754.1</v>
      </c>
      <c r="N47" s="3">
        <f t="shared" si="4"/>
        <v>51.650317130553226</v>
      </c>
      <c r="O47" s="23"/>
    </row>
    <row r="48" spans="1:15" ht="183.75" customHeight="1">
      <c r="A48" s="4">
        <v>41050300</v>
      </c>
      <c r="B48" s="31" t="s">
        <v>45</v>
      </c>
      <c r="C48" s="2">
        <v>72038</v>
      </c>
      <c r="D48" s="2">
        <v>72038</v>
      </c>
      <c r="E48" s="2">
        <v>29669.64</v>
      </c>
      <c r="F48" s="3">
        <f t="shared" si="14"/>
        <v>41.18609622699131</v>
      </c>
      <c r="G48" s="2">
        <v>0</v>
      </c>
      <c r="H48" s="2">
        <v>0</v>
      </c>
      <c r="I48" s="2">
        <v>0</v>
      </c>
      <c r="J48" s="3" t="e">
        <f>I48/H48*100</f>
        <v>#DIV/0!</v>
      </c>
      <c r="K48" s="2">
        <f t="shared" si="11"/>
        <v>72038</v>
      </c>
      <c r="L48" s="2">
        <f t="shared" si="12"/>
        <v>72038</v>
      </c>
      <c r="M48" s="2">
        <f t="shared" si="13"/>
        <v>29669.64</v>
      </c>
      <c r="N48" s="3">
        <f t="shared" si="4"/>
        <v>41.18609622699131</v>
      </c>
      <c r="O48" s="23"/>
    </row>
    <row r="49" spans="1:15" ht="169.5" customHeight="1">
      <c r="A49" s="4">
        <v>41050700</v>
      </c>
      <c r="B49" s="31" t="s">
        <v>46</v>
      </c>
      <c r="C49" s="2">
        <v>1612.6</v>
      </c>
      <c r="D49" s="2">
        <v>1612.6</v>
      </c>
      <c r="E49" s="2">
        <v>813.19</v>
      </c>
      <c r="F49" s="3">
        <f t="shared" si="14"/>
        <v>50.427260324941095</v>
      </c>
      <c r="G49" s="2">
        <v>0</v>
      </c>
      <c r="H49" s="2">
        <v>0</v>
      </c>
      <c r="I49" s="2">
        <v>0</v>
      </c>
      <c r="J49" s="3">
        <v>0</v>
      </c>
      <c r="K49" s="2">
        <f t="shared" si="11"/>
        <v>1612.6</v>
      </c>
      <c r="L49" s="2">
        <f t="shared" si="12"/>
        <v>1612.6</v>
      </c>
      <c r="M49" s="2">
        <f t="shared" si="13"/>
        <v>813.19</v>
      </c>
      <c r="N49" s="3">
        <f t="shared" si="4"/>
        <v>50.427260324941095</v>
      </c>
      <c r="O49" s="23"/>
    </row>
    <row r="50" spans="1:15" ht="57" customHeight="1">
      <c r="A50" s="4">
        <v>41051100</v>
      </c>
      <c r="B50" s="31" t="s">
        <v>54</v>
      </c>
      <c r="C50" s="2">
        <v>0</v>
      </c>
      <c r="D50" s="2">
        <v>0</v>
      </c>
      <c r="E50" s="2">
        <v>0</v>
      </c>
      <c r="F50" s="3">
        <v>0</v>
      </c>
      <c r="G50" s="2">
        <v>0</v>
      </c>
      <c r="H50" s="2">
        <v>1083.7</v>
      </c>
      <c r="I50" s="2">
        <v>1083.7</v>
      </c>
      <c r="J50" s="3">
        <f>I50/H50*100</f>
        <v>100</v>
      </c>
      <c r="K50" s="2">
        <f t="shared" si="11"/>
        <v>0</v>
      </c>
      <c r="L50" s="2">
        <f t="shared" si="12"/>
        <v>1083.7</v>
      </c>
      <c r="M50" s="2">
        <f t="shared" si="13"/>
        <v>1083.7</v>
      </c>
      <c r="N50" s="3">
        <f t="shared" si="4"/>
        <v>100</v>
      </c>
      <c r="O50" s="23"/>
    </row>
    <row r="51" spans="1:15" ht="47.25" customHeight="1">
      <c r="A51" s="4">
        <v>41051200</v>
      </c>
      <c r="B51" s="31" t="s">
        <v>52</v>
      </c>
      <c r="C51" s="2">
        <v>0</v>
      </c>
      <c r="D51" s="2">
        <v>489.9</v>
      </c>
      <c r="E51" s="2">
        <v>407.4</v>
      </c>
      <c r="F51" s="3">
        <f t="shared" si="14"/>
        <v>83.15982853643601</v>
      </c>
      <c r="G51" s="2">
        <v>0</v>
      </c>
      <c r="H51" s="2">
        <v>0</v>
      </c>
      <c r="I51" s="2">
        <v>0</v>
      </c>
      <c r="J51" s="3">
        <v>0</v>
      </c>
      <c r="K51" s="2">
        <f t="shared" si="11"/>
        <v>0</v>
      </c>
      <c r="L51" s="2">
        <f t="shared" si="12"/>
        <v>489.9</v>
      </c>
      <c r="M51" s="2">
        <f t="shared" si="13"/>
        <v>407.4</v>
      </c>
      <c r="N51" s="3">
        <f t="shared" si="4"/>
        <v>83.15982853643601</v>
      </c>
      <c r="O51" s="23"/>
    </row>
    <row r="52" spans="1:15" ht="50.25" customHeight="1">
      <c r="A52" s="4">
        <v>41051500</v>
      </c>
      <c r="B52" s="31" t="s">
        <v>47</v>
      </c>
      <c r="C52" s="2">
        <v>452.1</v>
      </c>
      <c r="D52" s="2">
        <v>452.1</v>
      </c>
      <c r="E52" s="2">
        <v>226.05</v>
      </c>
      <c r="F52" s="3">
        <f t="shared" si="14"/>
        <v>50</v>
      </c>
      <c r="G52" s="2">
        <v>0</v>
      </c>
      <c r="H52" s="2">
        <v>0</v>
      </c>
      <c r="I52" s="2">
        <v>0</v>
      </c>
      <c r="J52" s="3" t="e">
        <f>I52/H52*100</f>
        <v>#DIV/0!</v>
      </c>
      <c r="K52" s="2">
        <f t="shared" si="11"/>
        <v>452.1</v>
      </c>
      <c r="L52" s="2">
        <f t="shared" si="12"/>
        <v>452.1</v>
      </c>
      <c r="M52" s="2">
        <f t="shared" si="13"/>
        <v>226.05</v>
      </c>
      <c r="N52" s="3">
        <f t="shared" si="4"/>
        <v>50</v>
      </c>
      <c r="O52" s="23"/>
    </row>
    <row r="53" spans="1:15" ht="50.25" customHeight="1">
      <c r="A53" s="4">
        <v>41051400</v>
      </c>
      <c r="B53" s="31"/>
      <c r="C53" s="2"/>
      <c r="D53" s="2">
        <v>810.7</v>
      </c>
      <c r="E53" s="2">
        <v>426.3</v>
      </c>
      <c r="F53" s="3">
        <f t="shared" si="14"/>
        <v>52.584186505489086</v>
      </c>
      <c r="G53" s="2"/>
      <c r="H53" s="2"/>
      <c r="I53" s="2"/>
      <c r="J53" s="3" t="e">
        <f>I53/H53*100</f>
        <v>#DIV/0!</v>
      </c>
      <c r="K53" s="2"/>
      <c r="L53" s="2"/>
      <c r="M53" s="2"/>
      <c r="N53" s="3"/>
      <c r="O53" s="23"/>
    </row>
    <row r="54" spans="1:15" ht="72" customHeight="1">
      <c r="A54" s="4">
        <v>41052000</v>
      </c>
      <c r="B54" s="9" t="s">
        <v>48</v>
      </c>
      <c r="C54" s="2">
        <v>699.6</v>
      </c>
      <c r="D54" s="2">
        <v>699.6</v>
      </c>
      <c r="E54" s="2">
        <v>349.8</v>
      </c>
      <c r="F54" s="3">
        <f t="shared" si="14"/>
        <v>50</v>
      </c>
      <c r="G54" s="2">
        <v>0</v>
      </c>
      <c r="H54" s="2">
        <v>0</v>
      </c>
      <c r="I54" s="2">
        <v>0</v>
      </c>
      <c r="J54" s="3">
        <v>0</v>
      </c>
      <c r="K54" s="2">
        <f t="shared" si="11"/>
        <v>699.6</v>
      </c>
      <c r="L54" s="2">
        <f t="shared" si="12"/>
        <v>699.6</v>
      </c>
      <c r="M54" s="2">
        <f t="shared" si="13"/>
        <v>349.8</v>
      </c>
      <c r="N54" s="3">
        <f t="shared" si="4"/>
        <v>50</v>
      </c>
      <c r="O54" s="23"/>
    </row>
    <row r="55" spans="1:15" ht="34.5" customHeight="1">
      <c r="A55" s="4">
        <v>41053900</v>
      </c>
      <c r="B55" s="32" t="s">
        <v>53</v>
      </c>
      <c r="C55" s="2">
        <v>390</v>
      </c>
      <c r="D55" s="2">
        <v>1098.315</v>
      </c>
      <c r="E55" s="2">
        <v>905.815</v>
      </c>
      <c r="F55" s="3">
        <f t="shared" si="14"/>
        <v>82.47315205564888</v>
      </c>
      <c r="G55" s="2">
        <v>0</v>
      </c>
      <c r="H55" s="2">
        <v>554</v>
      </c>
      <c r="I55" s="2">
        <v>354</v>
      </c>
      <c r="J55" s="3">
        <f>I55/H55*100</f>
        <v>63.898916967509024</v>
      </c>
      <c r="K55" s="2">
        <f t="shared" si="11"/>
        <v>390</v>
      </c>
      <c r="L55" s="2">
        <f t="shared" si="12"/>
        <v>1652.315</v>
      </c>
      <c r="M55" s="2">
        <f t="shared" si="13"/>
        <v>1259.815</v>
      </c>
      <c r="N55" s="3">
        <f t="shared" si="4"/>
        <v>76.24544956621467</v>
      </c>
      <c r="O55" s="23"/>
    </row>
    <row r="56" spans="1:15" ht="19.5" customHeight="1">
      <c r="A56" s="29">
        <v>90010200</v>
      </c>
      <c r="B56" s="30" t="s">
        <v>14</v>
      </c>
      <c r="C56" s="10">
        <f>C45+C43+C42</f>
        <v>307150.10000000003</v>
      </c>
      <c r="D56" s="10">
        <f>D45+D43+D42</f>
        <v>309159.015</v>
      </c>
      <c r="E56" s="10">
        <f>E45+E43+E42</f>
        <v>167635.695</v>
      </c>
      <c r="F56" s="11">
        <f>E56/D56*100</f>
        <v>54.22313012609384</v>
      </c>
      <c r="G56" s="10">
        <f>G36+G37</f>
        <v>1463.3000000000002</v>
      </c>
      <c r="H56" s="10">
        <f>H36+H37+H45</f>
        <v>3101</v>
      </c>
      <c r="I56" s="10">
        <f>I36+I37+I45</f>
        <v>2965.852</v>
      </c>
      <c r="J56" s="3">
        <f>I56/H56*100</f>
        <v>95.64179297000966</v>
      </c>
      <c r="K56" s="10">
        <f>K45+K43+K42</f>
        <v>308613.4</v>
      </c>
      <c r="L56" s="10">
        <f>L45+L43+L42</f>
        <v>312260.015</v>
      </c>
      <c r="M56" s="10">
        <f>E56+I56</f>
        <v>170601.54700000002</v>
      </c>
      <c r="N56" s="11">
        <f t="shared" si="4"/>
        <v>54.63445167643383</v>
      </c>
      <c r="O56" s="23"/>
    </row>
    <row r="57" spans="1:14" ht="15">
      <c r="A57" s="16"/>
      <c r="C57" s="5"/>
      <c r="D57" s="5"/>
      <c r="E57" s="5"/>
      <c r="F57" s="5"/>
      <c r="G57" s="5"/>
      <c r="H57" s="6"/>
      <c r="I57" s="5"/>
      <c r="J57" s="5"/>
      <c r="K57" s="6"/>
      <c r="L57" s="6"/>
      <c r="M57" s="6"/>
      <c r="N57" s="5"/>
    </row>
    <row r="58" spans="1:14" ht="15">
      <c r="A58" s="16"/>
      <c r="C58" s="5"/>
      <c r="D58" s="7"/>
      <c r="E58" s="5"/>
      <c r="F58" s="5"/>
      <c r="G58" s="5"/>
      <c r="H58" s="5"/>
      <c r="I58" s="5"/>
      <c r="J58" s="5"/>
      <c r="K58" s="6"/>
      <c r="L58" s="6"/>
      <c r="M58" s="6"/>
      <c r="N58" s="5"/>
    </row>
    <row r="59" spans="1:14" ht="15">
      <c r="A59" s="16"/>
      <c r="C59" s="5"/>
      <c r="D59" s="7"/>
      <c r="E59" s="5"/>
      <c r="F59" s="5"/>
      <c r="G59" s="5"/>
      <c r="H59" s="5"/>
      <c r="I59" s="5"/>
      <c r="J59" s="5"/>
      <c r="K59" s="6"/>
      <c r="L59" s="6"/>
      <c r="M59" s="6"/>
      <c r="N59" s="5"/>
    </row>
    <row r="60" spans="1:14" ht="15">
      <c r="A60" s="16"/>
      <c r="C60" s="5"/>
      <c r="D60" s="5"/>
      <c r="E60" s="5"/>
      <c r="F60" s="5"/>
      <c r="G60" s="5"/>
      <c r="H60" s="5"/>
      <c r="I60" s="5"/>
      <c r="J60" s="5"/>
      <c r="K60" s="6"/>
      <c r="L60" s="6"/>
      <c r="M60" s="6"/>
      <c r="N60" s="5"/>
    </row>
    <row r="61" spans="1:14" ht="15">
      <c r="A61" s="16"/>
      <c r="C61" s="5"/>
      <c r="D61" s="5"/>
      <c r="E61" s="5"/>
      <c r="F61" s="5"/>
      <c r="G61" s="5"/>
      <c r="H61" s="5"/>
      <c r="I61" s="5"/>
      <c r="J61" s="5"/>
      <c r="K61" s="6"/>
      <c r="L61" s="6"/>
      <c r="M61" s="6"/>
      <c r="N61" s="5"/>
    </row>
    <row r="62" spans="1:14" ht="15">
      <c r="A62" s="16"/>
      <c r="C62" s="5"/>
      <c r="D62" s="5"/>
      <c r="E62" s="5"/>
      <c r="F62" s="5"/>
      <c r="G62" s="5"/>
      <c r="H62" s="5"/>
      <c r="I62" s="5"/>
      <c r="J62" s="5"/>
      <c r="K62" s="6"/>
      <c r="L62" s="6"/>
      <c r="M62" s="6"/>
      <c r="N62" s="5"/>
    </row>
    <row r="63" spans="1:14" ht="15">
      <c r="A63" s="16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5"/>
    </row>
    <row r="64" spans="1:14" ht="15">
      <c r="A64" s="16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5"/>
    </row>
    <row r="65" spans="1:14" ht="15">
      <c r="A65" s="16"/>
      <c r="C65" s="5"/>
      <c r="D65" s="5"/>
      <c r="E65" s="5"/>
      <c r="F65" s="5"/>
      <c r="G65" s="5"/>
      <c r="H65" s="5"/>
      <c r="I65" s="5"/>
      <c r="J65" s="5"/>
      <c r="K65" s="6"/>
      <c r="L65" s="6"/>
      <c r="M65" s="6"/>
      <c r="N65" s="5"/>
    </row>
    <row r="66" spans="1:13" ht="15">
      <c r="A66" s="16"/>
      <c r="E66" s="22"/>
      <c r="K66" s="22"/>
      <c r="L66" s="22"/>
      <c r="M66" s="22"/>
    </row>
    <row r="67" spans="1:13" ht="15">
      <c r="A67" s="16"/>
      <c r="K67" s="22"/>
      <c r="L67" s="22"/>
      <c r="M67" s="22"/>
    </row>
    <row r="68" spans="1:13" ht="15">
      <c r="A68" s="16"/>
      <c r="K68" s="22"/>
      <c r="L68" s="22"/>
      <c r="M68" s="22"/>
    </row>
    <row r="69" spans="1:13" ht="15">
      <c r="A69" s="16"/>
      <c r="K69" s="22"/>
      <c r="L69" s="22"/>
      <c r="M69" s="22"/>
    </row>
    <row r="70" spans="1:13" ht="15">
      <c r="A70" s="16"/>
      <c r="K70" s="22"/>
      <c r="L70" s="22"/>
      <c r="M70" s="22"/>
    </row>
    <row r="71" spans="1:13" ht="15">
      <c r="A71" s="16"/>
      <c r="K71" s="22"/>
      <c r="L71" s="22"/>
      <c r="M71" s="22"/>
    </row>
    <row r="72" spans="1:13" ht="15">
      <c r="A72" s="16"/>
      <c r="K72" s="22"/>
      <c r="L72" s="22"/>
      <c r="M72" s="22"/>
    </row>
    <row r="73" spans="1:13" ht="15">
      <c r="A73" s="16"/>
      <c r="K73" s="22"/>
      <c r="L73" s="22"/>
      <c r="M73" s="22"/>
    </row>
    <row r="74" spans="1:13" ht="15">
      <c r="A74" s="16"/>
      <c r="K74" s="22"/>
      <c r="L74" s="22"/>
      <c r="M74" s="22"/>
    </row>
    <row r="75" spans="1:13" ht="15">
      <c r="A75" s="16"/>
      <c r="K75" s="22"/>
      <c r="L75" s="22"/>
      <c r="M75" s="22"/>
    </row>
    <row r="76" spans="1:13" ht="15">
      <c r="A76" s="16"/>
      <c r="K76" s="22"/>
      <c r="L76" s="22"/>
      <c r="M76" s="22"/>
    </row>
    <row r="77" spans="1:13" ht="15">
      <c r="A77" s="16"/>
      <c r="K77" s="22"/>
      <c r="L77" s="22"/>
      <c r="M77" s="22"/>
    </row>
    <row r="78" spans="1:13" ht="15">
      <c r="A78" s="16"/>
      <c r="K78" s="22"/>
      <c r="L78" s="22"/>
      <c r="M78" s="22"/>
    </row>
    <row r="79" spans="11:13" ht="15">
      <c r="K79" s="22"/>
      <c r="L79" s="22"/>
      <c r="M79" s="22"/>
    </row>
    <row r="80" spans="11:13" ht="15">
      <c r="K80" s="22"/>
      <c r="L80" s="22"/>
      <c r="M80" s="22"/>
    </row>
    <row r="81" spans="11:13" ht="15">
      <c r="K81" s="22"/>
      <c r="L81" s="22"/>
      <c r="M81" s="22"/>
    </row>
    <row r="82" spans="11:13" ht="15">
      <c r="K82" s="22"/>
      <c r="L82" s="22"/>
      <c r="M82" s="22"/>
    </row>
    <row r="83" spans="11:13" ht="15">
      <c r="K83" s="22"/>
      <c r="L83" s="22"/>
      <c r="M83" s="22"/>
    </row>
    <row r="84" spans="11:13" ht="15">
      <c r="K84" s="22"/>
      <c r="L84" s="22"/>
      <c r="M84" s="22"/>
    </row>
    <row r="85" spans="11:13" ht="15">
      <c r="K85" s="22"/>
      <c r="L85" s="22"/>
      <c r="M85" s="22"/>
    </row>
    <row r="86" spans="11:13" ht="15">
      <c r="K86" s="22"/>
      <c r="L86" s="22"/>
      <c r="M86" s="22"/>
    </row>
    <row r="87" spans="11:13" ht="15">
      <c r="K87" s="22"/>
      <c r="L87" s="22"/>
      <c r="M87" s="22"/>
    </row>
    <row r="88" spans="11:13" ht="15">
      <c r="K88" s="22"/>
      <c r="L88" s="22"/>
      <c r="M88" s="22"/>
    </row>
    <row r="89" spans="11:13" ht="15">
      <c r="K89" s="22"/>
      <c r="L89" s="22"/>
      <c r="M89" s="22"/>
    </row>
    <row r="90" spans="11:13" ht="15">
      <c r="K90" s="22"/>
      <c r="L90" s="22"/>
      <c r="M90" s="22"/>
    </row>
    <row r="91" spans="11:13" ht="15">
      <c r="K91" s="22"/>
      <c r="L91" s="22"/>
      <c r="M91" s="22"/>
    </row>
    <row r="92" spans="11:13" ht="15">
      <c r="K92" s="22"/>
      <c r="L92" s="22"/>
      <c r="M92" s="22"/>
    </row>
    <row r="93" spans="11:13" ht="15">
      <c r="K93" s="22"/>
      <c r="L93" s="22"/>
      <c r="M93" s="22"/>
    </row>
    <row r="94" spans="11:13" ht="15">
      <c r="K94" s="22"/>
      <c r="L94" s="22"/>
      <c r="M94" s="22"/>
    </row>
    <row r="95" spans="11:13" ht="15">
      <c r="K95" s="22"/>
      <c r="L95" s="22"/>
      <c r="M95" s="22"/>
    </row>
    <row r="96" spans="11:13" ht="15">
      <c r="K96" s="22"/>
      <c r="L96" s="22"/>
      <c r="M96" s="22"/>
    </row>
    <row r="97" spans="11:13" ht="15">
      <c r="K97" s="22"/>
      <c r="L97" s="22"/>
      <c r="M97" s="22"/>
    </row>
    <row r="98" spans="11:13" ht="15">
      <c r="K98" s="22"/>
      <c r="L98" s="22"/>
      <c r="M98" s="22"/>
    </row>
    <row r="99" spans="11:13" ht="15">
      <c r="K99" s="22"/>
      <c r="L99" s="22"/>
      <c r="M99" s="22"/>
    </row>
    <row r="100" spans="11:13" ht="15">
      <c r="K100" s="22"/>
      <c r="L100" s="22"/>
      <c r="M100" s="22"/>
    </row>
    <row r="101" spans="11:13" ht="15">
      <c r="K101" s="22"/>
      <c r="L101" s="22"/>
      <c r="M101" s="22"/>
    </row>
    <row r="102" spans="11:13" ht="15">
      <c r="K102" s="22"/>
      <c r="L102" s="22"/>
      <c r="M102" s="22"/>
    </row>
    <row r="103" spans="11:13" ht="15">
      <c r="K103" s="22"/>
      <c r="L103" s="22"/>
      <c r="M103" s="22"/>
    </row>
    <row r="104" spans="11:13" ht="15">
      <c r="K104" s="22"/>
      <c r="L104" s="22"/>
      <c r="M104" s="22"/>
    </row>
    <row r="105" spans="11:13" ht="15">
      <c r="K105" s="22"/>
      <c r="L105" s="22"/>
      <c r="M105" s="22"/>
    </row>
  </sheetData>
  <mergeCells count="23">
    <mergeCell ref="A1:N1"/>
    <mergeCell ref="A2:M2"/>
    <mergeCell ref="C4:F4"/>
    <mergeCell ref="G4:J4"/>
    <mergeCell ref="K4:N4"/>
    <mergeCell ref="A5:A8"/>
    <mergeCell ref="B5:B8"/>
    <mergeCell ref="C5:C8"/>
    <mergeCell ref="D5:D8"/>
    <mergeCell ref="E5:E8"/>
    <mergeCell ref="F5:F8"/>
    <mergeCell ref="G5:G8"/>
    <mergeCell ref="H5:H8"/>
    <mergeCell ref="N5:N8"/>
    <mergeCell ref="I5:I8"/>
    <mergeCell ref="J5:J8"/>
    <mergeCell ref="L5:L8"/>
    <mergeCell ref="M5:M8"/>
    <mergeCell ref="K5:K8"/>
    <mergeCell ref="P12:P15"/>
    <mergeCell ref="Q12:Q15"/>
    <mergeCell ref="R12:R15"/>
    <mergeCell ref="S12:S15"/>
  </mergeCells>
  <printOptions/>
  <pageMargins left="0.2" right="0.16" top="0.32" bottom="0.17" header="0.5118110236220472" footer="0.17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tanya</cp:lastModifiedBy>
  <cp:lastPrinted>2018-08-13T07:04:21Z</cp:lastPrinted>
  <dcterms:created xsi:type="dcterms:W3CDTF">1996-10-08T23:32:33Z</dcterms:created>
  <dcterms:modified xsi:type="dcterms:W3CDTF">2018-08-14T06:11:29Z</dcterms:modified>
  <cp:category/>
  <cp:version/>
  <cp:contentType/>
  <cp:contentStatus/>
</cp:coreProperties>
</file>