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 2011рік (2)" sheetId="1" r:id="rId1"/>
  </sheets>
  <definedNames>
    <definedName name="_xlnm.Print_Titles" localSheetId="0">'за 2011рік (2)'!$4:$8</definedName>
  </definedNames>
  <calcPr fullCalcOnLoad="1"/>
</workbook>
</file>

<file path=xl/sharedStrings.xml><?xml version="1.0" encoding="utf-8"?>
<sst xmlns="http://schemas.openxmlformats.org/spreadsheetml/2006/main" count="104" uniqueCount="93">
  <si>
    <t>Загальний фонд</t>
  </si>
  <si>
    <t>Спеціальний фонд</t>
  </si>
  <si>
    <t>Разом</t>
  </si>
  <si>
    <t>Найменування доходів</t>
  </si>
  <si>
    <t>Затверджено  з урахуванням змін на 2004 рік</t>
  </si>
  <si>
    <t>Уточнений план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</si>
  <si>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</si>
  <si>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</si>
  <si>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Податки на власність </t>
  </si>
  <si>
    <t>Плата за видачу ліцензій та сертифікатів, що видаються виконавчими органами місцевого самоврядування та місцевими державними адміністраціями</t>
  </si>
  <si>
    <t>Неподаткові надходження</t>
  </si>
  <si>
    <t>Адміністративні збори та платежі , доходи від некомерційного та побічного продажу</t>
  </si>
  <si>
    <t>Надходження від штафів та фінансових санкцій</t>
  </si>
  <si>
    <t>Надходження коштів від відшкодування втрат сільськогосподарського та лісогосподарського виробництва</t>
  </si>
  <si>
    <t>Надходження сум відсотків  за користування тимчасово вільними  коштами відповідних бюджетів</t>
  </si>
  <si>
    <t>Надходження дивідендів від участі відповідної ради у статутних фондах суб''єктів підприємницької діяльності</t>
  </si>
  <si>
    <t>Надходження від місцевих грошово-речових лотерей</t>
  </si>
  <si>
    <t>Надходження коштів від приватизації майна, що знаходиться у комунальній власності, в тому числі від продажу земельних ділянок несільськогосподарського призначення комунальної власності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</si>
  <si>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</si>
  <si>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комплексів, що знаходяться у власності відповідної ради</t>
  </si>
  <si>
    <t>Адмінштрафи та санкції</t>
  </si>
  <si>
    <t>Інші неподаткові надходження</t>
  </si>
  <si>
    <t xml:space="preserve">Інші надходження </t>
  </si>
  <si>
    <t>Інші надходження</t>
  </si>
  <si>
    <t>Власні надходження бюджетних установ</t>
  </si>
  <si>
    <t>Надходження від продажу основного капіталу</t>
  </si>
  <si>
    <t xml:space="preserve">Плата за послуги, що надаються бюджетними установами </t>
  </si>
  <si>
    <t>Плата за оренду майна бюджетних установ</t>
  </si>
  <si>
    <t>Кошти, що отримуються бюджетними установами від реалізації майна</t>
  </si>
  <si>
    <t>Інші джерела власних надходжень бюджетних установ</t>
  </si>
  <si>
    <t xml:space="preserve">Благодійні внески, гранти та дарунки, отримані бюджетними установами </t>
  </si>
  <si>
    <t>Кошти, що отримуються бюджетними установами на виконання окремих доручень та інвестиційних проектів</t>
  </si>
  <si>
    <t>Офіційні трансферти</t>
  </si>
  <si>
    <t>Від органів державного управління</t>
  </si>
  <si>
    <t xml:space="preserve">Дотації </t>
  </si>
  <si>
    <t>Дотації вирівнювання, що одержуються з державного бюджету</t>
  </si>
  <si>
    <t>Додаткова дотація , що одержується з державного бюджету</t>
  </si>
  <si>
    <t>Додаткова дотація вирівнювання, що одержуються з обласного бюджету</t>
  </si>
  <si>
    <t>Додаткова дотація з державного бюджету на зменшення фактичних диспропорцій між місцевими бюджетами через нерівномірність мережі бюджетних установ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</si>
  <si>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</si>
  <si>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</si>
  <si>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одержані із загального фонду до бюджету розвитку(спец.фонд).</t>
  </si>
  <si>
    <t>Кошти, одержані із загального фонду бюджету до бюджету розвитку (спеціального фонду)</t>
  </si>
  <si>
    <t>Всього доходів</t>
  </si>
  <si>
    <t>Усього доходів</t>
  </si>
  <si>
    <t>Доходи відвласності та підприємницької діяльності</t>
  </si>
  <si>
    <t>Частина чистого прибутку (доходу) комунальних унітарних підприємств та їх об"єднань, що вилучаються до бюджету</t>
  </si>
  <si>
    <t>Виконано  за І квартал  2011 рік</t>
  </si>
  <si>
    <t>Податок на доходи фізичних осіб</t>
  </si>
  <si>
    <t>Податок на доходи фізичних осіб - суб`єктів підприємницької діяльності і незалежної професійної діяльності</t>
  </si>
  <si>
    <t>Податок на доходи фізичних осіб від інших видів діяльності</t>
  </si>
  <si>
    <t>Податок на доходи фізичних осіб від продажу нерухомого майна та надання нерухомості в оренду (суборенду), житловий найм (піднайм)</t>
  </si>
  <si>
    <t>Податок на доходи фізичних осіб від продажу рухомого майна та надання рухомого майна в оренду (суборенду)</t>
  </si>
  <si>
    <t>Податок на доходи фізичних осіб від отриманого платником доходу внаслідок прийняття ним у спадщину майна, коштів, майнових чи немайнових прав</t>
  </si>
  <si>
    <t>Фіксований податок на доходи фізичних осіб від зайняття підприємницькою діяльністю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</si>
  <si>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</si>
  <si>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</si>
  <si>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Доходи від операцій з капіталом</t>
  </si>
  <si>
    <t>Кошти від продажу земель і нематеріальних актів</t>
  </si>
  <si>
    <t>Кошти від продажу земель</t>
  </si>
  <si>
    <t>Субвенція з інших бюджетів на виконання інвестиційних проектів</t>
  </si>
  <si>
    <t>Інші субвенції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</si>
  <si>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</si>
  <si>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Код бюджетної класифікації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</si>
  <si>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</si>
  <si>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</si>
  <si>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</si>
  <si>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</si>
  <si>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</si>
  <si>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</si>
  <si>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збільшенням ставок акцизного податку з пального для фізичних осіб ( крім пільг на одержання ліків, зубопротезування , оплату електроенергії, природного і скрапленого газу на побутові потреби, твердого та рідкого пічного побутового палива,послуг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</si>
  <si>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зв`язку із закінченням строку повноважень</t>
  </si>
  <si>
    <t>Субвенція з державного бюджету місцевим бюджетам на виплату державної соціальної допомоги на дітей - 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</si>
  <si>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Кошти, що надходять до районних та міських бюджетів (міст Києва і Севастополя, міст республіканськог і обласного значення) бюджеті з міських ( міст районного значення), селищних, сільських та районних у містах бюджетів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</si>
  <si>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</si>
  <si>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</si>
  <si>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Плата за послуги, що надаються бюджетними установами згідно з їх основною діяльністю</t>
  </si>
  <si>
    <t>Податок на доходи фізичних осіб військовослужбовців та осіб рядового і начальницького складу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</si>
  <si>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</si>
  <si>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 , що сплачуються податковими агентами, із доходів платника податків у вигляді заробітної плати</t>
  </si>
  <si>
    <t>Податок на доходи фізичних осіб , що сплачуються податковими агентами, із доходів платника податку  інших ніж  заробітна плата</t>
  </si>
  <si>
    <t>Додаткова дотація з державного бюджету місцевим бюджетам на вирівнювання фінансової забезпеченості місцевих бюджетів</t>
  </si>
  <si>
    <t xml:space="preserve">Додаткова дотація з державного бюджету місцевим бюджетам на на покращення надання соціальних послуг найуразливішим верствам населення </t>
  </si>
  <si>
    <t>Додаткова дотація з державного бюджету місцевим бюджетам на на оплату праці працівників бюджетних установ</t>
  </si>
  <si>
    <t>Субвенція з державного бюджету місцевим бюджетам на придбання витратних матеріалів для закладів охорони здоров"я та лікарських засобів для інгаляційної анестезії</t>
  </si>
  <si>
    <t>Субвенція з державного бюджету місцевим бюджетам на придбання медикаментів для забезпечення швидкої медичної допомоги</t>
  </si>
  <si>
    <t>Разом доходів</t>
  </si>
  <si>
    <t>План на  2012 рік</t>
  </si>
  <si>
    <t>Уточнений план на  2012 рік</t>
  </si>
  <si>
    <t xml:space="preserve">% виконан. до уточн. плану на 2012 рік </t>
  </si>
  <si>
    <t>тис.грн.</t>
  </si>
  <si>
    <t xml:space="preserve">  Звіт про виконання доходної частини  районного бюджету  Олександрівського району  за 9 місяців  2012 рік</t>
  </si>
  <si>
    <t>Виконано  за 9 місяців  2012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</si>
</sst>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6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  <font>
      <b/>
      <sz val="11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89" fontId="3" fillId="0" borderId="2" xfId="0" applyNumberFormat="1" applyFont="1" applyFill="1" applyBorder="1" applyAlignment="1">
      <alignment horizontal="center" vertical="center"/>
    </xf>
    <xf numFmtId="188" fontId="3" fillId="0" borderId="2" xfId="0" applyNumberFormat="1" applyFont="1" applyFill="1" applyBorder="1" applyAlignment="1">
      <alignment horizontal="center" vertical="center"/>
    </xf>
    <xf numFmtId="0" fontId="3" fillId="0" borderId="2" xfId="17" applyFont="1" applyBorder="1" applyAlignment="1">
      <alignment wrapText="1"/>
      <protection/>
    </xf>
    <xf numFmtId="0" fontId="3" fillId="0" borderId="2" xfId="17" applyFont="1" applyBorder="1" applyAlignment="1">
      <alignment vertical="distributed" wrapText="1"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distributed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8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189" fontId="3" fillId="0" borderId="4" xfId="0" applyNumberFormat="1" applyFont="1" applyFill="1" applyBorder="1" applyAlignment="1">
      <alignment horizontal="center" vertical="center"/>
    </xf>
    <xf numFmtId="189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17" applyFont="1" applyBorder="1" applyAlignment="1">
      <alignment vertical="distributed" wrapText="1"/>
      <protection/>
    </xf>
    <xf numFmtId="0" fontId="5" fillId="0" borderId="2" xfId="0" applyFont="1" applyBorder="1" applyAlignment="1">
      <alignment/>
    </xf>
    <xf numFmtId="189" fontId="5" fillId="0" borderId="2" xfId="0" applyNumberFormat="1" applyFont="1" applyFill="1" applyBorder="1" applyAlignment="1">
      <alignment horizontal="center" vertical="center"/>
    </xf>
    <xf numFmtId="188" fontId="5" fillId="0" borderId="2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І квартал 201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5" sqref="P5:P8"/>
    </sheetView>
  </sheetViews>
  <sheetFormatPr defaultColWidth="9.140625" defaultRowHeight="12.75"/>
  <cols>
    <col min="1" max="1" width="11.28125" style="1" customWidth="1"/>
    <col min="2" max="2" width="57.7109375" style="1" customWidth="1"/>
    <col min="3" max="3" width="4.7109375" style="1" hidden="1" customWidth="1"/>
    <col min="4" max="4" width="11.00390625" style="1" customWidth="1"/>
    <col min="5" max="5" width="11.7109375" style="1" customWidth="1"/>
    <col min="6" max="6" width="10.00390625" style="1" customWidth="1"/>
    <col min="7" max="7" width="10.140625" style="1" customWidth="1"/>
    <col min="8" max="8" width="9.140625" style="1" customWidth="1"/>
    <col min="9" max="9" width="10.8515625" style="1" customWidth="1"/>
    <col min="10" max="10" width="7.140625" style="1" hidden="1" customWidth="1"/>
    <col min="11" max="11" width="8.8515625" style="1" customWidth="1"/>
    <col min="12" max="12" width="9.28125" style="1" customWidth="1"/>
    <col min="13" max="13" width="10.140625" style="1" customWidth="1"/>
    <col min="14" max="14" width="10.57421875" style="1" customWidth="1"/>
    <col min="15" max="15" width="11.00390625" style="1" hidden="1" customWidth="1"/>
    <col min="16" max="16" width="10.57421875" style="1" customWidth="1"/>
    <col min="17" max="17" width="9.00390625" style="1" customWidth="1"/>
    <col min="18" max="18" width="10.7109375" style="1" bestFit="1" customWidth="1"/>
    <col min="19" max="16384" width="9.140625" style="1" customWidth="1"/>
  </cols>
  <sheetData>
    <row r="1" spans="1:17" ht="15.75" customHeight="1">
      <c r="A1" s="46" t="s">
        <v>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8" ht="15.75" hidden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2"/>
      <c r="R2" s="2"/>
    </row>
    <row r="3" spans="1:18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1" t="s">
        <v>90</v>
      </c>
      <c r="O3" s="2"/>
      <c r="P3" s="2"/>
      <c r="Q3" s="2"/>
      <c r="R3" s="2"/>
    </row>
    <row r="4" spans="1:17" ht="15.75" thickBot="1">
      <c r="A4" s="30"/>
      <c r="B4" s="31"/>
      <c r="C4" s="48" t="s">
        <v>0</v>
      </c>
      <c r="D4" s="48"/>
      <c r="E4" s="48"/>
      <c r="F4" s="48"/>
      <c r="G4" s="49"/>
      <c r="H4" s="50" t="s">
        <v>1</v>
      </c>
      <c r="I4" s="48"/>
      <c r="J4" s="48"/>
      <c r="K4" s="48"/>
      <c r="L4" s="49"/>
      <c r="M4" s="50" t="s">
        <v>2</v>
      </c>
      <c r="N4" s="48"/>
      <c r="O4" s="48"/>
      <c r="P4" s="48"/>
      <c r="Q4" s="49"/>
    </row>
    <row r="5" spans="1:18" ht="12.75" customHeight="1">
      <c r="A5" s="40" t="s">
        <v>63</v>
      </c>
      <c r="B5" s="42" t="s">
        <v>3</v>
      </c>
      <c r="C5" s="44" t="s">
        <v>4</v>
      </c>
      <c r="D5" s="37" t="s">
        <v>87</v>
      </c>
      <c r="E5" s="38" t="s">
        <v>88</v>
      </c>
      <c r="F5" s="37" t="s">
        <v>92</v>
      </c>
      <c r="G5" s="37" t="s">
        <v>89</v>
      </c>
      <c r="H5" s="37" t="s">
        <v>87</v>
      </c>
      <c r="I5" s="38" t="s">
        <v>88</v>
      </c>
      <c r="J5" s="38" t="s">
        <v>47</v>
      </c>
      <c r="K5" s="37" t="s">
        <v>92</v>
      </c>
      <c r="L5" s="37" t="s">
        <v>89</v>
      </c>
      <c r="M5" s="37" t="s">
        <v>87</v>
      </c>
      <c r="N5" s="38" t="s">
        <v>88</v>
      </c>
      <c r="O5" s="38" t="s">
        <v>5</v>
      </c>
      <c r="P5" s="38" t="s">
        <v>92</v>
      </c>
      <c r="Q5" s="37" t="s">
        <v>89</v>
      </c>
      <c r="R5" s="26"/>
    </row>
    <row r="6" spans="1:18" ht="12.75" customHeight="1">
      <c r="A6" s="40"/>
      <c r="B6" s="42"/>
      <c r="C6" s="44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26"/>
    </row>
    <row r="7" spans="1:18" ht="65.25" customHeight="1">
      <c r="A7" s="40"/>
      <c r="B7" s="42"/>
      <c r="C7" s="44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26"/>
    </row>
    <row r="8" spans="1:18" ht="0.75" customHeight="1" hidden="1">
      <c r="A8" s="41"/>
      <c r="B8" s="43"/>
      <c r="C8" s="45"/>
      <c r="D8" s="4"/>
      <c r="E8" s="39"/>
      <c r="F8" s="4"/>
      <c r="G8" s="4"/>
      <c r="H8" s="4"/>
      <c r="I8" s="39"/>
      <c r="J8" s="39"/>
      <c r="K8" s="4"/>
      <c r="L8" s="4"/>
      <c r="M8" s="4"/>
      <c r="N8" s="39"/>
      <c r="O8" s="39"/>
      <c r="P8" s="39"/>
      <c r="Q8" s="4"/>
      <c r="R8" s="26"/>
    </row>
    <row r="9" spans="1:18" ht="0.75" customHeight="1">
      <c r="A9" s="5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4"/>
      <c r="R9" s="26"/>
    </row>
    <row r="10" spans="1:18" ht="15" customHeight="1" hidden="1">
      <c r="A10" s="5">
        <v>1</v>
      </c>
      <c r="B10" s="3">
        <v>2</v>
      </c>
      <c r="C10" s="3"/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/>
      <c r="K10" s="4">
        <v>9</v>
      </c>
      <c r="L10" s="4">
        <v>10</v>
      </c>
      <c r="M10" s="4">
        <v>11</v>
      </c>
      <c r="N10" s="4">
        <v>12</v>
      </c>
      <c r="O10" s="4"/>
      <c r="P10" s="6">
        <v>13</v>
      </c>
      <c r="Q10" s="7">
        <v>14</v>
      </c>
      <c r="R10" s="26"/>
    </row>
    <row r="11" spans="1:18" ht="0.75" customHeight="1">
      <c r="A11" s="5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  <c r="Q11" s="7" t="e">
        <f>P11/N11*100</f>
        <v>#DIV/0!</v>
      </c>
      <c r="R11" s="26"/>
    </row>
    <row r="12" spans="1:18" ht="22.5" customHeight="1">
      <c r="A12" s="27">
        <v>1000000</v>
      </c>
      <c r="B12" s="5" t="s">
        <v>6</v>
      </c>
      <c r="C12" s="9" t="e">
        <f>C13+C23+C29</f>
        <v>#REF!</v>
      </c>
      <c r="D12" s="10">
        <v>13260.2</v>
      </c>
      <c r="E12" s="10">
        <v>13260.2</v>
      </c>
      <c r="F12" s="10">
        <v>9909.776</v>
      </c>
      <c r="G12" s="11">
        <f aca="true" t="shared" si="0" ref="G12:G18">F12/E12*100</f>
        <v>74.73323177629297</v>
      </c>
      <c r="H12" s="7"/>
      <c r="I12" s="7"/>
      <c r="J12" s="7"/>
      <c r="K12" s="7"/>
      <c r="L12" s="7"/>
      <c r="M12" s="10">
        <f>H12+D12</f>
        <v>13260.2</v>
      </c>
      <c r="N12" s="10">
        <f>I12+E12</f>
        <v>13260.2</v>
      </c>
      <c r="O12" s="10">
        <f>J12+E12</f>
        <v>13260.2</v>
      </c>
      <c r="P12" s="28">
        <f>K12+F12</f>
        <v>9909.776</v>
      </c>
      <c r="Q12" s="11">
        <f>P12/N12*100</f>
        <v>74.73323177629297</v>
      </c>
      <c r="R12" s="14"/>
    </row>
    <row r="13" spans="1:18" ht="28.5" customHeight="1">
      <c r="A13" s="8">
        <v>11000000</v>
      </c>
      <c r="B13" s="5" t="s">
        <v>7</v>
      </c>
      <c r="C13" s="9" t="e">
        <f>C14+#REF!+#REF!</f>
        <v>#REF!</v>
      </c>
      <c r="D13" s="10">
        <v>13260.2</v>
      </c>
      <c r="E13" s="10">
        <v>13260.2</v>
      </c>
      <c r="F13" s="10">
        <v>9909.776</v>
      </c>
      <c r="G13" s="11">
        <f>F13/E13*100</f>
        <v>74.73323177629297</v>
      </c>
      <c r="H13" s="7"/>
      <c r="I13" s="7"/>
      <c r="J13" s="7"/>
      <c r="K13" s="7"/>
      <c r="L13" s="7"/>
      <c r="M13" s="10">
        <f aca="true" t="shared" si="1" ref="M13:M76">H13+D13</f>
        <v>13260.2</v>
      </c>
      <c r="N13" s="10">
        <f aca="true" t="shared" si="2" ref="N13:N76">I13+E13</f>
        <v>13260.2</v>
      </c>
      <c r="O13" s="10">
        <f aca="true" t="shared" si="3" ref="O13:O76">J13+E13</f>
        <v>13260.2</v>
      </c>
      <c r="P13" s="28">
        <f aca="true" t="shared" si="4" ref="P13:P76">K13+F13</f>
        <v>9909.776</v>
      </c>
      <c r="Q13" s="11">
        <f aca="true" t="shared" si="5" ref="Q13:Q76">P13/N13*100</f>
        <v>74.73323177629297</v>
      </c>
      <c r="R13" s="14"/>
    </row>
    <row r="14" spans="1:18" ht="24.75" customHeight="1">
      <c r="A14" s="8">
        <v>11010000</v>
      </c>
      <c r="B14" s="12" t="s">
        <v>48</v>
      </c>
      <c r="C14" s="9">
        <v>1748.8</v>
      </c>
      <c r="D14" s="10">
        <v>13260.2</v>
      </c>
      <c r="E14" s="10">
        <f>SUM(E17:E34)</f>
        <v>13260.2</v>
      </c>
      <c r="F14" s="10">
        <v>9909.776</v>
      </c>
      <c r="G14" s="11">
        <f>F14/E14*100</f>
        <v>74.73323177629297</v>
      </c>
      <c r="H14" s="7"/>
      <c r="I14" s="7"/>
      <c r="J14" s="7"/>
      <c r="K14" s="7"/>
      <c r="L14" s="7"/>
      <c r="M14" s="10">
        <f t="shared" si="1"/>
        <v>13260.2</v>
      </c>
      <c r="N14" s="10">
        <f t="shared" si="2"/>
        <v>13260.2</v>
      </c>
      <c r="O14" s="10">
        <f t="shared" si="3"/>
        <v>13260.2</v>
      </c>
      <c r="P14" s="28">
        <f t="shared" si="4"/>
        <v>9909.776</v>
      </c>
      <c r="Q14" s="11">
        <f t="shared" si="5"/>
        <v>74.73323177629297</v>
      </c>
      <c r="R14" s="14"/>
    </row>
    <row r="15" spans="1:18" ht="0.75" customHeight="1" hidden="1">
      <c r="A15" s="8">
        <v>12000000</v>
      </c>
      <c r="B15" s="5" t="s">
        <v>8</v>
      </c>
      <c r="C15" s="9"/>
      <c r="D15" s="10">
        <v>0</v>
      </c>
      <c r="E15" s="10">
        <v>0</v>
      </c>
      <c r="F15" s="10"/>
      <c r="G15" s="11" t="e">
        <f t="shared" si="0"/>
        <v>#DIV/0!</v>
      </c>
      <c r="H15" s="7"/>
      <c r="I15" s="7"/>
      <c r="J15" s="7"/>
      <c r="K15" s="7"/>
      <c r="L15" s="7"/>
      <c r="M15" s="10">
        <f t="shared" si="1"/>
        <v>0</v>
      </c>
      <c r="N15" s="10">
        <f t="shared" si="2"/>
        <v>0</v>
      </c>
      <c r="O15" s="10">
        <f t="shared" si="3"/>
        <v>0</v>
      </c>
      <c r="P15" s="28">
        <f t="shared" si="4"/>
        <v>0</v>
      </c>
      <c r="Q15" s="11" t="e">
        <f t="shared" si="5"/>
        <v>#DIV/0!</v>
      </c>
      <c r="R15" s="14"/>
    </row>
    <row r="16" spans="1:18" ht="35.25" customHeight="1" hidden="1">
      <c r="A16" s="8"/>
      <c r="B16" s="12"/>
      <c r="C16" s="9"/>
      <c r="D16" s="10"/>
      <c r="E16" s="10"/>
      <c r="F16" s="10"/>
      <c r="G16" s="11"/>
      <c r="H16" s="7"/>
      <c r="I16" s="7"/>
      <c r="J16" s="7"/>
      <c r="K16" s="7"/>
      <c r="L16" s="7"/>
      <c r="M16" s="10">
        <f t="shared" si="1"/>
        <v>0</v>
      </c>
      <c r="N16" s="10">
        <f t="shared" si="2"/>
        <v>0</v>
      </c>
      <c r="O16" s="10">
        <f t="shared" si="3"/>
        <v>0</v>
      </c>
      <c r="P16" s="28">
        <f t="shared" si="4"/>
        <v>0</v>
      </c>
      <c r="Q16" s="11" t="e">
        <f t="shared" si="5"/>
        <v>#DIV/0!</v>
      </c>
      <c r="R16" s="14"/>
    </row>
    <row r="17" spans="1:18" ht="27" customHeight="1">
      <c r="A17" s="8">
        <v>11010100</v>
      </c>
      <c r="B17" s="12" t="s">
        <v>79</v>
      </c>
      <c r="C17" s="9"/>
      <c r="D17" s="10">
        <v>12525.1</v>
      </c>
      <c r="E17" s="10">
        <v>12525.1</v>
      </c>
      <c r="F17" s="10">
        <v>9071.92</v>
      </c>
      <c r="G17" s="11">
        <f t="shared" si="0"/>
        <v>72.42992071919585</v>
      </c>
      <c r="H17" s="7"/>
      <c r="I17" s="7"/>
      <c r="J17" s="7"/>
      <c r="K17" s="7"/>
      <c r="L17" s="7"/>
      <c r="M17" s="10">
        <f t="shared" si="1"/>
        <v>12525.1</v>
      </c>
      <c r="N17" s="10">
        <f t="shared" si="2"/>
        <v>12525.1</v>
      </c>
      <c r="O17" s="10">
        <f t="shared" si="3"/>
        <v>12525.1</v>
      </c>
      <c r="P17" s="28">
        <f t="shared" si="4"/>
        <v>9071.92</v>
      </c>
      <c r="Q17" s="11">
        <f t="shared" si="5"/>
        <v>72.42992071919585</v>
      </c>
      <c r="R17" s="14"/>
    </row>
    <row r="18" spans="1:18" ht="30" customHeight="1">
      <c r="A18" s="8">
        <v>11010200</v>
      </c>
      <c r="B18" s="13" t="s">
        <v>49</v>
      </c>
      <c r="C18" s="9"/>
      <c r="D18" s="10"/>
      <c r="E18" s="10">
        <v>735.1</v>
      </c>
      <c r="F18" s="10">
        <v>527.566</v>
      </c>
      <c r="G18" s="11">
        <f t="shared" si="0"/>
        <v>71.76792273160115</v>
      </c>
      <c r="H18" s="7"/>
      <c r="I18" s="7"/>
      <c r="J18" s="7"/>
      <c r="K18" s="7"/>
      <c r="L18" s="7"/>
      <c r="M18" s="10">
        <f t="shared" si="1"/>
        <v>0</v>
      </c>
      <c r="N18" s="10">
        <f t="shared" si="2"/>
        <v>735.1</v>
      </c>
      <c r="O18" s="10">
        <f t="shared" si="3"/>
        <v>735.1</v>
      </c>
      <c r="P18" s="28">
        <f t="shared" si="4"/>
        <v>527.566</v>
      </c>
      <c r="Q18" s="11">
        <f t="shared" si="5"/>
        <v>71.76792273160115</v>
      </c>
      <c r="R18" s="14"/>
    </row>
    <row r="19" spans="1:18" ht="47.25" customHeight="1">
      <c r="A19" s="8">
        <v>11010400</v>
      </c>
      <c r="B19" s="12" t="s">
        <v>80</v>
      </c>
      <c r="C19" s="9"/>
      <c r="D19" s="10"/>
      <c r="E19" s="10"/>
      <c r="F19" s="10">
        <v>105.347</v>
      </c>
      <c r="G19" s="11">
        <v>0</v>
      </c>
      <c r="H19" s="7"/>
      <c r="I19" s="7"/>
      <c r="J19" s="7"/>
      <c r="K19" s="7"/>
      <c r="L19" s="7"/>
      <c r="M19" s="10">
        <f t="shared" si="1"/>
        <v>0</v>
      </c>
      <c r="N19" s="10">
        <f t="shared" si="2"/>
        <v>0</v>
      </c>
      <c r="O19" s="10">
        <f t="shared" si="3"/>
        <v>0</v>
      </c>
      <c r="P19" s="28">
        <f t="shared" si="4"/>
        <v>105.347</v>
      </c>
      <c r="Q19" s="11"/>
      <c r="R19" s="14"/>
    </row>
    <row r="20" spans="1:18" ht="29.25" customHeight="1">
      <c r="A20" s="8">
        <v>11010500</v>
      </c>
      <c r="B20" s="13" t="s">
        <v>74</v>
      </c>
      <c r="C20" s="9"/>
      <c r="D20" s="10"/>
      <c r="E20" s="10"/>
      <c r="F20" s="10">
        <v>204.873</v>
      </c>
      <c r="G20" s="11"/>
      <c r="H20" s="7"/>
      <c r="I20" s="7"/>
      <c r="J20" s="7"/>
      <c r="K20" s="7"/>
      <c r="L20" s="7"/>
      <c r="M20" s="10">
        <f t="shared" si="1"/>
        <v>0</v>
      </c>
      <c r="N20" s="10">
        <f t="shared" si="2"/>
        <v>0</v>
      </c>
      <c r="O20" s="10">
        <f t="shared" si="3"/>
        <v>0</v>
      </c>
      <c r="P20" s="28">
        <f t="shared" si="4"/>
        <v>204.873</v>
      </c>
      <c r="Q20" s="11"/>
      <c r="R20" s="14"/>
    </row>
    <row r="21" spans="1:18" ht="32.25" customHeight="1">
      <c r="A21" s="8">
        <v>11010600</v>
      </c>
      <c r="B21" s="13" t="s">
        <v>75</v>
      </c>
      <c r="C21" s="9"/>
      <c r="D21" s="10"/>
      <c r="E21" s="10"/>
      <c r="F21" s="10">
        <v>0.071</v>
      </c>
      <c r="G21" s="11"/>
      <c r="H21" s="7"/>
      <c r="I21" s="7"/>
      <c r="J21" s="7"/>
      <c r="K21" s="7"/>
      <c r="L21" s="7"/>
      <c r="M21" s="10">
        <f t="shared" si="1"/>
        <v>0</v>
      </c>
      <c r="N21" s="10">
        <f t="shared" si="2"/>
        <v>0</v>
      </c>
      <c r="O21" s="10">
        <f t="shared" si="3"/>
        <v>0</v>
      </c>
      <c r="P21" s="28">
        <f t="shared" si="4"/>
        <v>0.071</v>
      </c>
      <c r="Q21" s="11"/>
      <c r="R21" s="14"/>
    </row>
    <row r="22" spans="1:18" ht="33" customHeight="1" hidden="1">
      <c r="A22" s="8">
        <v>11011100</v>
      </c>
      <c r="B22" s="13" t="s">
        <v>50</v>
      </c>
      <c r="C22" s="9"/>
      <c r="D22" s="10">
        <v>0</v>
      </c>
      <c r="E22" s="10">
        <v>0</v>
      </c>
      <c r="F22" s="10">
        <v>0</v>
      </c>
      <c r="G22" s="11" t="e">
        <f aca="true" t="shared" si="6" ref="G22:G33">F22/E22*100</f>
        <v>#DIV/0!</v>
      </c>
      <c r="H22" s="7"/>
      <c r="I22" s="7"/>
      <c r="J22" s="7"/>
      <c r="K22" s="7"/>
      <c r="L22" s="7"/>
      <c r="M22" s="10">
        <f t="shared" si="1"/>
        <v>0</v>
      </c>
      <c r="N22" s="10">
        <f t="shared" si="2"/>
        <v>0</v>
      </c>
      <c r="O22" s="10">
        <f t="shared" si="3"/>
        <v>0</v>
      </c>
      <c r="P22" s="28">
        <f t="shared" si="4"/>
        <v>0</v>
      </c>
      <c r="Q22" s="11"/>
      <c r="R22" s="14"/>
    </row>
    <row r="23" spans="1:18" ht="74.25" customHeight="1" hidden="1">
      <c r="A23" s="8">
        <v>11011200</v>
      </c>
      <c r="B23" s="13" t="s">
        <v>51</v>
      </c>
      <c r="C23" s="9">
        <v>100</v>
      </c>
      <c r="D23" s="10">
        <v>0</v>
      </c>
      <c r="E23" s="10">
        <v>0</v>
      </c>
      <c r="F23" s="10">
        <v>0</v>
      </c>
      <c r="G23" s="11" t="e">
        <f t="shared" si="6"/>
        <v>#DIV/0!</v>
      </c>
      <c r="H23" s="7"/>
      <c r="I23" s="7"/>
      <c r="J23" s="7"/>
      <c r="K23" s="7"/>
      <c r="L23" s="7"/>
      <c r="M23" s="10">
        <f t="shared" si="1"/>
        <v>0</v>
      </c>
      <c r="N23" s="10">
        <f t="shared" si="2"/>
        <v>0</v>
      </c>
      <c r="O23" s="10">
        <f t="shared" si="3"/>
        <v>0</v>
      </c>
      <c r="P23" s="28">
        <f t="shared" si="4"/>
        <v>0</v>
      </c>
      <c r="Q23" s="11"/>
      <c r="R23" s="14"/>
    </row>
    <row r="24" spans="1:18" ht="15" hidden="1">
      <c r="A24" s="15"/>
      <c r="B24" s="5"/>
      <c r="C24" s="9"/>
      <c r="D24" s="10"/>
      <c r="E24" s="10"/>
      <c r="F24" s="10"/>
      <c r="G24" s="11" t="e">
        <f t="shared" si="6"/>
        <v>#DIV/0!</v>
      </c>
      <c r="H24" s="7"/>
      <c r="I24" s="7"/>
      <c r="J24" s="7"/>
      <c r="K24" s="7"/>
      <c r="L24" s="7"/>
      <c r="M24" s="10">
        <f t="shared" si="1"/>
        <v>0</v>
      </c>
      <c r="N24" s="10">
        <f t="shared" si="2"/>
        <v>0</v>
      </c>
      <c r="O24" s="10">
        <f t="shared" si="3"/>
        <v>0</v>
      </c>
      <c r="P24" s="28">
        <f t="shared" si="4"/>
        <v>0</v>
      </c>
      <c r="Q24" s="11"/>
      <c r="R24" s="14"/>
    </row>
    <row r="25" spans="1:18" ht="15" hidden="1">
      <c r="A25" s="15"/>
      <c r="B25" s="5"/>
      <c r="C25" s="9"/>
      <c r="D25" s="10"/>
      <c r="E25" s="10"/>
      <c r="F25" s="10"/>
      <c r="G25" s="11" t="e">
        <f t="shared" si="6"/>
        <v>#DIV/0!</v>
      </c>
      <c r="H25" s="7"/>
      <c r="I25" s="7"/>
      <c r="J25" s="7"/>
      <c r="K25" s="7"/>
      <c r="L25" s="7"/>
      <c r="M25" s="10">
        <f t="shared" si="1"/>
        <v>0</v>
      </c>
      <c r="N25" s="10">
        <f t="shared" si="2"/>
        <v>0</v>
      </c>
      <c r="O25" s="10">
        <f t="shared" si="3"/>
        <v>0</v>
      </c>
      <c r="P25" s="28">
        <f t="shared" si="4"/>
        <v>0</v>
      </c>
      <c r="Q25" s="11"/>
      <c r="R25" s="14"/>
    </row>
    <row r="26" spans="1:18" ht="15" hidden="1">
      <c r="A26" s="15"/>
      <c r="B26" s="5"/>
      <c r="C26" s="9"/>
      <c r="D26" s="10"/>
      <c r="E26" s="10"/>
      <c r="F26" s="10"/>
      <c r="G26" s="11" t="e">
        <f t="shared" si="6"/>
        <v>#DIV/0!</v>
      </c>
      <c r="H26" s="7"/>
      <c r="I26" s="7"/>
      <c r="J26" s="7"/>
      <c r="K26" s="7"/>
      <c r="L26" s="7"/>
      <c r="M26" s="10">
        <f t="shared" si="1"/>
        <v>0</v>
      </c>
      <c r="N26" s="10">
        <f t="shared" si="2"/>
        <v>0</v>
      </c>
      <c r="O26" s="10">
        <f t="shared" si="3"/>
        <v>0</v>
      </c>
      <c r="P26" s="28">
        <f t="shared" si="4"/>
        <v>0</v>
      </c>
      <c r="Q26" s="11"/>
      <c r="R26" s="14"/>
    </row>
    <row r="27" spans="1:18" ht="15" hidden="1">
      <c r="A27" s="15"/>
      <c r="B27" s="5"/>
      <c r="C27" s="9"/>
      <c r="D27" s="10"/>
      <c r="E27" s="10"/>
      <c r="F27" s="10"/>
      <c r="G27" s="11" t="e">
        <f t="shared" si="6"/>
        <v>#DIV/0!</v>
      </c>
      <c r="H27" s="7"/>
      <c r="I27" s="7"/>
      <c r="J27" s="7"/>
      <c r="K27" s="7"/>
      <c r="L27" s="7"/>
      <c r="M27" s="10">
        <f t="shared" si="1"/>
        <v>0</v>
      </c>
      <c r="N27" s="10">
        <f t="shared" si="2"/>
        <v>0</v>
      </c>
      <c r="O27" s="10">
        <f t="shared" si="3"/>
        <v>0</v>
      </c>
      <c r="P27" s="28">
        <f t="shared" si="4"/>
        <v>0</v>
      </c>
      <c r="Q27" s="11"/>
      <c r="R27" s="14"/>
    </row>
    <row r="28" spans="1:18" ht="60.75" customHeight="1" hidden="1">
      <c r="A28" s="8">
        <v>11011300</v>
      </c>
      <c r="B28" s="13" t="s">
        <v>52</v>
      </c>
      <c r="C28" s="9">
        <v>3.1</v>
      </c>
      <c r="D28" s="10">
        <v>0</v>
      </c>
      <c r="E28" s="10">
        <v>0</v>
      </c>
      <c r="F28" s="10">
        <v>0</v>
      </c>
      <c r="G28" s="11" t="e">
        <f t="shared" si="6"/>
        <v>#DIV/0!</v>
      </c>
      <c r="H28" s="7"/>
      <c r="I28" s="7"/>
      <c r="J28" s="7"/>
      <c r="K28" s="7"/>
      <c r="L28" s="7"/>
      <c r="M28" s="10">
        <f t="shared" si="1"/>
        <v>0</v>
      </c>
      <c r="N28" s="10">
        <f t="shared" si="2"/>
        <v>0</v>
      </c>
      <c r="O28" s="10">
        <f t="shared" si="3"/>
        <v>0</v>
      </c>
      <c r="P28" s="28">
        <f t="shared" si="4"/>
        <v>0</v>
      </c>
      <c r="Q28" s="11"/>
      <c r="R28" s="14"/>
    </row>
    <row r="29" spans="1:18" ht="75" customHeight="1" hidden="1">
      <c r="A29" s="8">
        <v>11011400</v>
      </c>
      <c r="B29" s="13" t="s">
        <v>53</v>
      </c>
      <c r="C29" s="9">
        <v>3.1</v>
      </c>
      <c r="D29" s="10">
        <v>0</v>
      </c>
      <c r="E29" s="10">
        <v>0</v>
      </c>
      <c r="F29" s="10">
        <v>0</v>
      </c>
      <c r="G29" s="11" t="e">
        <f t="shared" si="6"/>
        <v>#DIV/0!</v>
      </c>
      <c r="H29" s="7"/>
      <c r="I29" s="7"/>
      <c r="J29" s="7"/>
      <c r="K29" s="7"/>
      <c r="L29" s="7"/>
      <c r="M29" s="10">
        <f t="shared" si="1"/>
        <v>0</v>
      </c>
      <c r="N29" s="10">
        <f t="shared" si="2"/>
        <v>0</v>
      </c>
      <c r="O29" s="10">
        <f t="shared" si="3"/>
        <v>0</v>
      </c>
      <c r="P29" s="28">
        <f t="shared" si="4"/>
        <v>0</v>
      </c>
      <c r="Q29" s="11"/>
      <c r="R29" s="14"/>
    </row>
    <row r="30" spans="1:18" ht="45" hidden="1">
      <c r="A30" s="8">
        <v>14060200</v>
      </c>
      <c r="B30" s="5" t="s">
        <v>9</v>
      </c>
      <c r="C30" s="9"/>
      <c r="D30" s="10"/>
      <c r="E30" s="10"/>
      <c r="F30" s="10"/>
      <c r="G30" s="11" t="e">
        <f t="shared" si="6"/>
        <v>#DIV/0!</v>
      </c>
      <c r="H30" s="7"/>
      <c r="I30" s="7"/>
      <c r="J30" s="7"/>
      <c r="K30" s="7"/>
      <c r="L30" s="7"/>
      <c r="M30" s="10">
        <f t="shared" si="1"/>
        <v>0</v>
      </c>
      <c r="N30" s="10">
        <f t="shared" si="2"/>
        <v>0</v>
      </c>
      <c r="O30" s="10">
        <f t="shared" si="3"/>
        <v>0</v>
      </c>
      <c r="P30" s="28">
        <f t="shared" si="4"/>
        <v>0</v>
      </c>
      <c r="Q30" s="11"/>
      <c r="R30" s="14"/>
    </row>
    <row r="31" spans="1:18" ht="15" hidden="1">
      <c r="A31" s="8"/>
      <c r="B31" s="5"/>
      <c r="C31" s="9"/>
      <c r="D31" s="10"/>
      <c r="E31" s="10"/>
      <c r="F31" s="10"/>
      <c r="G31" s="11"/>
      <c r="H31" s="7"/>
      <c r="I31" s="7"/>
      <c r="J31" s="7"/>
      <c r="K31" s="7"/>
      <c r="L31" s="7"/>
      <c r="M31" s="10">
        <f t="shared" si="1"/>
        <v>0</v>
      </c>
      <c r="N31" s="10">
        <f t="shared" si="2"/>
        <v>0</v>
      </c>
      <c r="O31" s="10">
        <f t="shared" si="3"/>
        <v>0</v>
      </c>
      <c r="P31" s="28">
        <f t="shared" si="4"/>
        <v>0</v>
      </c>
      <c r="Q31" s="11"/>
      <c r="R31" s="14"/>
    </row>
    <row r="32" spans="1:18" ht="15" hidden="1">
      <c r="A32" s="8"/>
      <c r="B32" s="5"/>
      <c r="C32" s="9"/>
      <c r="D32" s="10"/>
      <c r="E32" s="10"/>
      <c r="F32" s="10"/>
      <c r="G32" s="11"/>
      <c r="H32" s="7"/>
      <c r="I32" s="7"/>
      <c r="J32" s="7"/>
      <c r="K32" s="7"/>
      <c r="L32" s="7"/>
      <c r="M32" s="10">
        <f t="shared" si="1"/>
        <v>0</v>
      </c>
      <c r="N32" s="10">
        <f t="shared" si="2"/>
        <v>0</v>
      </c>
      <c r="O32" s="10">
        <f t="shared" si="3"/>
        <v>0</v>
      </c>
      <c r="P32" s="28">
        <f t="shared" si="4"/>
        <v>0</v>
      </c>
      <c r="Q32" s="11"/>
      <c r="R32" s="14"/>
    </row>
    <row r="33" spans="1:18" ht="57.75" customHeight="1" hidden="1">
      <c r="A33" s="8">
        <v>11011600</v>
      </c>
      <c r="B33" s="13" t="s">
        <v>54</v>
      </c>
      <c r="C33" s="9"/>
      <c r="D33" s="10"/>
      <c r="E33" s="10"/>
      <c r="F33" s="10">
        <v>0</v>
      </c>
      <c r="G33" s="11" t="e">
        <f t="shared" si="6"/>
        <v>#DIV/0!</v>
      </c>
      <c r="H33" s="7"/>
      <c r="I33" s="7"/>
      <c r="J33" s="7"/>
      <c r="K33" s="7"/>
      <c r="L33" s="7"/>
      <c r="M33" s="10">
        <f t="shared" si="1"/>
        <v>0</v>
      </c>
      <c r="N33" s="10">
        <f t="shared" si="2"/>
        <v>0</v>
      </c>
      <c r="O33" s="10">
        <f t="shared" si="3"/>
        <v>0</v>
      </c>
      <c r="P33" s="28">
        <f t="shared" si="4"/>
        <v>0</v>
      </c>
      <c r="Q33" s="11"/>
      <c r="R33" s="14"/>
    </row>
    <row r="34" spans="1:18" ht="36" customHeight="1">
      <c r="A34" s="8">
        <v>11010800</v>
      </c>
      <c r="B34" s="12" t="s">
        <v>77</v>
      </c>
      <c r="C34" s="9"/>
      <c r="D34" s="10">
        <v>735.1</v>
      </c>
      <c r="E34" s="10"/>
      <c r="F34" s="10"/>
      <c r="G34" s="11"/>
      <c r="H34" s="7"/>
      <c r="I34" s="7"/>
      <c r="J34" s="7"/>
      <c r="K34" s="7"/>
      <c r="L34" s="7"/>
      <c r="M34" s="10">
        <f t="shared" si="1"/>
        <v>735.1</v>
      </c>
      <c r="N34" s="10">
        <f t="shared" si="2"/>
        <v>0</v>
      </c>
      <c r="O34" s="10">
        <f t="shared" si="3"/>
        <v>0</v>
      </c>
      <c r="P34" s="28">
        <f t="shared" si="4"/>
        <v>0</v>
      </c>
      <c r="Q34" s="11"/>
      <c r="R34" s="14"/>
    </row>
    <row r="35" spans="1:18" ht="15.75" customHeight="1">
      <c r="A35" s="15">
        <v>20000000</v>
      </c>
      <c r="B35" s="5" t="s">
        <v>10</v>
      </c>
      <c r="C35" s="9">
        <f>C38+C45+C46</f>
        <v>1</v>
      </c>
      <c r="D35" s="10">
        <f>D47+D49+D52</f>
        <v>106.33999999999999</v>
      </c>
      <c r="E35" s="10">
        <f>E47+E49+E52</f>
        <v>106.33999999999999</v>
      </c>
      <c r="F35" s="10">
        <f>F47+F49+F52</f>
        <v>26.118000000000002</v>
      </c>
      <c r="G35" s="11">
        <v>0</v>
      </c>
      <c r="H35" s="7">
        <v>1060.7</v>
      </c>
      <c r="I35" s="7">
        <f>SUM(I47+I49+I52+I55)</f>
        <v>2301.666</v>
      </c>
      <c r="J35" s="7"/>
      <c r="K35" s="7">
        <f>SUM(K47+K49+K52+K55)</f>
        <v>2109.7470000000003</v>
      </c>
      <c r="L35" s="7">
        <f>K35/I35*100</f>
        <v>91.66173545596973</v>
      </c>
      <c r="M35" s="10">
        <f t="shared" si="1"/>
        <v>1167.04</v>
      </c>
      <c r="N35" s="10">
        <f t="shared" si="2"/>
        <v>2408.0060000000003</v>
      </c>
      <c r="O35" s="10">
        <f t="shared" si="3"/>
        <v>106.33999999999999</v>
      </c>
      <c r="P35" s="28">
        <f t="shared" si="4"/>
        <v>2135.8650000000002</v>
      </c>
      <c r="Q35" s="11">
        <f t="shared" si="5"/>
        <v>88.69849161505411</v>
      </c>
      <c r="R35" s="14"/>
    </row>
    <row r="36" spans="1:18" ht="33.75" customHeight="1" hidden="1">
      <c r="A36" s="15">
        <v>22000000</v>
      </c>
      <c r="B36" s="5" t="s">
        <v>11</v>
      </c>
      <c r="C36" s="9"/>
      <c r="D36" s="10"/>
      <c r="E36" s="10"/>
      <c r="F36" s="10">
        <v>0</v>
      </c>
      <c r="G36" s="11" t="e">
        <f aca="true" t="shared" si="7" ref="G36:G46">F36/E36*100</f>
        <v>#DIV/0!</v>
      </c>
      <c r="H36" s="7"/>
      <c r="I36" s="7"/>
      <c r="J36" s="7"/>
      <c r="K36" s="10"/>
      <c r="L36" s="7"/>
      <c r="M36" s="10">
        <f t="shared" si="1"/>
        <v>0</v>
      </c>
      <c r="N36" s="10">
        <f t="shared" si="2"/>
        <v>0</v>
      </c>
      <c r="O36" s="10">
        <f t="shared" si="3"/>
        <v>0</v>
      </c>
      <c r="P36" s="28">
        <f t="shared" si="4"/>
        <v>0</v>
      </c>
      <c r="Q36" s="11" t="e">
        <f t="shared" si="5"/>
        <v>#DIV/0!</v>
      </c>
      <c r="R36" s="14"/>
    </row>
    <row r="37" spans="1:18" ht="27" customHeight="1" hidden="1">
      <c r="A37" s="15">
        <v>23000000</v>
      </c>
      <c r="B37" s="5" t="s">
        <v>12</v>
      </c>
      <c r="C37" s="9"/>
      <c r="D37" s="10"/>
      <c r="E37" s="10"/>
      <c r="F37" s="10">
        <v>0</v>
      </c>
      <c r="G37" s="11" t="e">
        <f t="shared" si="7"/>
        <v>#DIV/0!</v>
      </c>
      <c r="H37" s="7"/>
      <c r="I37" s="7"/>
      <c r="J37" s="7"/>
      <c r="K37" s="10"/>
      <c r="L37" s="7"/>
      <c r="M37" s="10">
        <f t="shared" si="1"/>
        <v>0</v>
      </c>
      <c r="N37" s="10">
        <f t="shared" si="2"/>
        <v>0</v>
      </c>
      <c r="O37" s="10">
        <f t="shared" si="3"/>
        <v>0</v>
      </c>
      <c r="P37" s="28">
        <f t="shared" si="4"/>
        <v>0</v>
      </c>
      <c r="Q37" s="11" t="e">
        <f t="shared" si="5"/>
        <v>#DIV/0!</v>
      </c>
      <c r="R37" s="14"/>
    </row>
    <row r="38" spans="1:18" ht="0.75" customHeight="1" hidden="1">
      <c r="A38" s="15">
        <v>21110000</v>
      </c>
      <c r="B38" s="5" t="s">
        <v>13</v>
      </c>
      <c r="C38" s="9"/>
      <c r="D38" s="10"/>
      <c r="E38" s="10"/>
      <c r="F38" s="10"/>
      <c r="G38" s="11" t="e">
        <f t="shared" si="7"/>
        <v>#DIV/0!</v>
      </c>
      <c r="H38" s="7"/>
      <c r="I38" s="7"/>
      <c r="J38" s="7"/>
      <c r="K38" s="10"/>
      <c r="L38" s="7"/>
      <c r="M38" s="10">
        <f t="shared" si="1"/>
        <v>0</v>
      </c>
      <c r="N38" s="10">
        <f t="shared" si="2"/>
        <v>0</v>
      </c>
      <c r="O38" s="10">
        <f t="shared" si="3"/>
        <v>0</v>
      </c>
      <c r="P38" s="28">
        <f t="shared" si="4"/>
        <v>0</v>
      </c>
      <c r="Q38" s="11" t="e">
        <f t="shared" si="5"/>
        <v>#DIV/0!</v>
      </c>
      <c r="R38" s="14"/>
    </row>
    <row r="39" spans="1:18" ht="30" hidden="1">
      <c r="A39" s="15">
        <v>210400</v>
      </c>
      <c r="B39" s="5" t="s">
        <v>14</v>
      </c>
      <c r="C39" s="9"/>
      <c r="D39" s="10"/>
      <c r="E39" s="10"/>
      <c r="F39" s="10"/>
      <c r="G39" s="11" t="e">
        <f t="shared" si="7"/>
        <v>#DIV/0!</v>
      </c>
      <c r="H39" s="7"/>
      <c r="I39" s="7"/>
      <c r="J39" s="7"/>
      <c r="K39" s="10"/>
      <c r="L39" s="7" t="e">
        <f aca="true" t="shared" si="8" ref="L39:L44">K39/I39*100</f>
        <v>#DIV/0!</v>
      </c>
      <c r="M39" s="10">
        <f t="shared" si="1"/>
        <v>0</v>
      </c>
      <c r="N39" s="10">
        <f t="shared" si="2"/>
        <v>0</v>
      </c>
      <c r="O39" s="10">
        <f t="shared" si="3"/>
        <v>0</v>
      </c>
      <c r="P39" s="28">
        <f t="shared" si="4"/>
        <v>0</v>
      </c>
      <c r="Q39" s="11" t="e">
        <f t="shared" si="5"/>
        <v>#DIV/0!</v>
      </c>
      <c r="R39" s="14"/>
    </row>
    <row r="40" spans="1:18" ht="30" hidden="1">
      <c r="A40" s="15">
        <v>210501</v>
      </c>
      <c r="B40" s="5" t="s">
        <v>15</v>
      </c>
      <c r="C40" s="9"/>
      <c r="D40" s="10"/>
      <c r="E40" s="10"/>
      <c r="F40" s="10"/>
      <c r="G40" s="11" t="e">
        <f t="shared" si="7"/>
        <v>#DIV/0!</v>
      </c>
      <c r="H40" s="7"/>
      <c r="I40" s="7"/>
      <c r="J40" s="7"/>
      <c r="K40" s="10"/>
      <c r="L40" s="7" t="e">
        <f t="shared" si="8"/>
        <v>#DIV/0!</v>
      </c>
      <c r="M40" s="10">
        <f t="shared" si="1"/>
        <v>0</v>
      </c>
      <c r="N40" s="10">
        <f t="shared" si="2"/>
        <v>0</v>
      </c>
      <c r="O40" s="10">
        <f t="shared" si="3"/>
        <v>0</v>
      </c>
      <c r="P40" s="28">
        <f t="shared" si="4"/>
        <v>0</v>
      </c>
      <c r="Q40" s="11" t="e">
        <f t="shared" si="5"/>
        <v>#DIV/0!</v>
      </c>
      <c r="R40" s="14"/>
    </row>
    <row r="41" spans="1:18" ht="15" hidden="1">
      <c r="A41" s="15">
        <v>210300</v>
      </c>
      <c r="B41" s="5" t="s">
        <v>16</v>
      </c>
      <c r="C41" s="9"/>
      <c r="D41" s="10"/>
      <c r="E41" s="10"/>
      <c r="F41" s="10"/>
      <c r="G41" s="11" t="e">
        <f t="shared" si="7"/>
        <v>#DIV/0!</v>
      </c>
      <c r="H41" s="7"/>
      <c r="I41" s="7"/>
      <c r="J41" s="7"/>
      <c r="K41" s="10"/>
      <c r="L41" s="7" t="e">
        <f t="shared" si="8"/>
        <v>#DIV/0!</v>
      </c>
      <c r="M41" s="10">
        <f t="shared" si="1"/>
        <v>0</v>
      </c>
      <c r="N41" s="10">
        <f t="shared" si="2"/>
        <v>0</v>
      </c>
      <c r="O41" s="10">
        <f t="shared" si="3"/>
        <v>0</v>
      </c>
      <c r="P41" s="28">
        <f t="shared" si="4"/>
        <v>0</v>
      </c>
      <c r="Q41" s="11" t="e">
        <f t="shared" si="5"/>
        <v>#DIV/0!</v>
      </c>
      <c r="R41" s="14"/>
    </row>
    <row r="42" spans="1:18" ht="60" hidden="1">
      <c r="A42" s="15">
        <v>210709</v>
      </c>
      <c r="B42" s="5" t="s">
        <v>17</v>
      </c>
      <c r="C42" s="9"/>
      <c r="D42" s="10"/>
      <c r="E42" s="10"/>
      <c r="F42" s="10"/>
      <c r="G42" s="11" t="e">
        <f t="shared" si="7"/>
        <v>#DIV/0!</v>
      </c>
      <c r="H42" s="7"/>
      <c r="I42" s="7"/>
      <c r="J42" s="7"/>
      <c r="K42" s="10"/>
      <c r="L42" s="7" t="e">
        <f t="shared" si="8"/>
        <v>#DIV/0!</v>
      </c>
      <c r="M42" s="10">
        <f t="shared" si="1"/>
        <v>0</v>
      </c>
      <c r="N42" s="10">
        <f t="shared" si="2"/>
        <v>0</v>
      </c>
      <c r="O42" s="10">
        <f t="shared" si="3"/>
        <v>0</v>
      </c>
      <c r="P42" s="28">
        <f t="shared" si="4"/>
        <v>0</v>
      </c>
      <c r="Q42" s="11" t="e">
        <f t="shared" si="5"/>
        <v>#DIV/0!</v>
      </c>
      <c r="R42" s="14"/>
    </row>
    <row r="43" spans="1:18" ht="30" hidden="1">
      <c r="A43" s="15">
        <v>220000</v>
      </c>
      <c r="B43" s="5" t="s">
        <v>18</v>
      </c>
      <c r="C43" s="9"/>
      <c r="D43" s="10"/>
      <c r="E43" s="10"/>
      <c r="F43" s="10"/>
      <c r="G43" s="11" t="e">
        <f t="shared" si="7"/>
        <v>#DIV/0!</v>
      </c>
      <c r="H43" s="7"/>
      <c r="I43" s="7"/>
      <c r="J43" s="7"/>
      <c r="K43" s="10"/>
      <c r="L43" s="7" t="e">
        <f t="shared" si="8"/>
        <v>#DIV/0!</v>
      </c>
      <c r="M43" s="10">
        <f t="shared" si="1"/>
        <v>0</v>
      </c>
      <c r="N43" s="10">
        <f t="shared" si="2"/>
        <v>0</v>
      </c>
      <c r="O43" s="10">
        <f t="shared" si="3"/>
        <v>0</v>
      </c>
      <c r="P43" s="28">
        <f t="shared" si="4"/>
        <v>0</v>
      </c>
      <c r="Q43" s="11" t="e">
        <f t="shared" si="5"/>
        <v>#DIV/0!</v>
      </c>
      <c r="R43" s="14"/>
    </row>
    <row r="44" spans="1:18" ht="30" hidden="1">
      <c r="A44" s="15">
        <v>220800</v>
      </c>
      <c r="B44" s="5" t="s">
        <v>19</v>
      </c>
      <c r="C44" s="9"/>
      <c r="D44" s="10"/>
      <c r="E44" s="10"/>
      <c r="F44" s="10"/>
      <c r="G44" s="11" t="e">
        <f t="shared" si="7"/>
        <v>#DIV/0!</v>
      </c>
      <c r="H44" s="7"/>
      <c r="I44" s="7"/>
      <c r="J44" s="7"/>
      <c r="K44" s="10"/>
      <c r="L44" s="7" t="e">
        <f t="shared" si="8"/>
        <v>#DIV/0!</v>
      </c>
      <c r="M44" s="10">
        <f t="shared" si="1"/>
        <v>0</v>
      </c>
      <c r="N44" s="10">
        <f t="shared" si="2"/>
        <v>0</v>
      </c>
      <c r="O44" s="10">
        <f t="shared" si="3"/>
        <v>0</v>
      </c>
      <c r="P44" s="28">
        <f t="shared" si="4"/>
        <v>0</v>
      </c>
      <c r="Q44" s="11" t="e">
        <f t="shared" si="5"/>
        <v>#DIV/0!</v>
      </c>
      <c r="R44" s="14"/>
    </row>
    <row r="45" spans="1:18" ht="0.75" customHeight="1" hidden="1">
      <c r="A45" s="15">
        <v>21081100</v>
      </c>
      <c r="B45" s="5" t="s">
        <v>20</v>
      </c>
      <c r="C45" s="9">
        <v>1</v>
      </c>
      <c r="D45" s="10"/>
      <c r="E45" s="10"/>
      <c r="F45" s="10"/>
      <c r="G45" s="11" t="e">
        <f t="shared" si="7"/>
        <v>#DIV/0!</v>
      </c>
      <c r="H45" s="7"/>
      <c r="I45" s="7"/>
      <c r="J45" s="7"/>
      <c r="K45" s="10"/>
      <c r="L45" s="7"/>
      <c r="M45" s="10">
        <f t="shared" si="1"/>
        <v>0</v>
      </c>
      <c r="N45" s="10">
        <f t="shared" si="2"/>
        <v>0</v>
      </c>
      <c r="O45" s="10">
        <f t="shared" si="3"/>
        <v>0</v>
      </c>
      <c r="P45" s="28">
        <f t="shared" si="4"/>
        <v>0</v>
      </c>
      <c r="Q45" s="11" t="e">
        <f t="shared" si="5"/>
        <v>#DIV/0!</v>
      </c>
      <c r="R45" s="14"/>
    </row>
    <row r="46" spans="1:18" ht="15" hidden="1">
      <c r="A46" s="15">
        <v>24000000</v>
      </c>
      <c r="B46" s="5" t="s">
        <v>21</v>
      </c>
      <c r="C46" s="9"/>
      <c r="D46" s="10"/>
      <c r="E46" s="10"/>
      <c r="F46" s="10">
        <v>0</v>
      </c>
      <c r="G46" s="11" t="e">
        <f t="shared" si="7"/>
        <v>#DIV/0!</v>
      </c>
      <c r="H46" s="7"/>
      <c r="I46" s="7"/>
      <c r="J46" s="7"/>
      <c r="K46" s="10"/>
      <c r="L46" s="7"/>
      <c r="M46" s="10">
        <f t="shared" si="1"/>
        <v>0</v>
      </c>
      <c r="N46" s="10">
        <f t="shared" si="2"/>
        <v>0</v>
      </c>
      <c r="O46" s="10">
        <f t="shared" si="3"/>
        <v>0</v>
      </c>
      <c r="P46" s="28">
        <f t="shared" si="4"/>
        <v>0</v>
      </c>
      <c r="Q46" s="11" t="e">
        <f t="shared" si="5"/>
        <v>#DIV/0!</v>
      </c>
      <c r="R46" s="14"/>
    </row>
    <row r="47" spans="1:18" ht="15">
      <c r="A47" s="15">
        <v>21000000</v>
      </c>
      <c r="B47" s="5" t="s">
        <v>45</v>
      </c>
      <c r="C47" s="9"/>
      <c r="D47" s="10">
        <v>0.1</v>
      </c>
      <c r="E47" s="10">
        <v>0.1</v>
      </c>
      <c r="F47" s="10">
        <v>0</v>
      </c>
      <c r="G47" s="11">
        <v>0</v>
      </c>
      <c r="H47" s="7"/>
      <c r="I47" s="7"/>
      <c r="J47" s="7"/>
      <c r="K47" s="10"/>
      <c r="L47" s="7"/>
      <c r="M47" s="10">
        <f t="shared" si="1"/>
        <v>0.1</v>
      </c>
      <c r="N47" s="10">
        <f t="shared" si="2"/>
        <v>0.1</v>
      </c>
      <c r="O47" s="10">
        <f t="shared" si="3"/>
        <v>0.1</v>
      </c>
      <c r="P47" s="28">
        <f t="shared" si="4"/>
        <v>0</v>
      </c>
      <c r="Q47" s="11">
        <f t="shared" si="5"/>
        <v>0</v>
      </c>
      <c r="R47" s="14"/>
    </row>
    <row r="48" spans="1:18" ht="30">
      <c r="A48" s="15">
        <v>21010300</v>
      </c>
      <c r="B48" s="5" t="s">
        <v>46</v>
      </c>
      <c r="C48" s="9"/>
      <c r="D48" s="10">
        <v>0.1</v>
      </c>
      <c r="E48" s="10">
        <v>0.1</v>
      </c>
      <c r="F48" s="10">
        <v>0</v>
      </c>
      <c r="G48" s="11">
        <v>0</v>
      </c>
      <c r="H48" s="7"/>
      <c r="I48" s="7"/>
      <c r="J48" s="7"/>
      <c r="K48" s="10"/>
      <c r="L48" s="7"/>
      <c r="M48" s="10">
        <f t="shared" si="1"/>
        <v>0.1</v>
      </c>
      <c r="N48" s="10">
        <f t="shared" si="2"/>
        <v>0.1</v>
      </c>
      <c r="O48" s="10">
        <f t="shared" si="3"/>
        <v>0.1</v>
      </c>
      <c r="P48" s="28">
        <f t="shared" si="4"/>
        <v>0</v>
      </c>
      <c r="Q48" s="11">
        <f t="shared" si="5"/>
        <v>0</v>
      </c>
      <c r="R48" s="14"/>
    </row>
    <row r="49" spans="1:18" ht="30">
      <c r="A49" s="15">
        <v>22000000</v>
      </c>
      <c r="B49" s="13" t="s">
        <v>55</v>
      </c>
      <c r="C49" s="9"/>
      <c r="D49" s="10">
        <v>8</v>
      </c>
      <c r="E49" s="10">
        <v>8</v>
      </c>
      <c r="F49" s="10">
        <v>5.24</v>
      </c>
      <c r="G49" s="11">
        <f>F49/E49*100</f>
        <v>65.5</v>
      </c>
      <c r="H49" s="7"/>
      <c r="I49" s="7"/>
      <c r="J49" s="7"/>
      <c r="K49" s="10"/>
      <c r="L49" s="7"/>
      <c r="M49" s="10">
        <f t="shared" si="1"/>
        <v>8</v>
      </c>
      <c r="N49" s="10">
        <f t="shared" si="2"/>
        <v>8</v>
      </c>
      <c r="O49" s="10">
        <f t="shared" si="3"/>
        <v>8</v>
      </c>
      <c r="P49" s="28">
        <f t="shared" si="4"/>
        <v>5.24</v>
      </c>
      <c r="Q49" s="11">
        <f t="shared" si="5"/>
        <v>65.5</v>
      </c>
      <c r="R49" s="14"/>
    </row>
    <row r="50" spans="1:18" ht="30">
      <c r="A50" s="15">
        <v>22010300</v>
      </c>
      <c r="B50" s="13" t="s">
        <v>56</v>
      </c>
      <c r="C50" s="9"/>
      <c r="D50" s="10">
        <v>8</v>
      </c>
      <c r="E50" s="10">
        <v>8</v>
      </c>
      <c r="F50" s="10">
        <v>5.226</v>
      </c>
      <c r="G50" s="11">
        <f>F50/E50*100</f>
        <v>65.325</v>
      </c>
      <c r="H50" s="7"/>
      <c r="I50" s="7"/>
      <c r="J50" s="7"/>
      <c r="K50" s="10"/>
      <c r="L50" s="7"/>
      <c r="M50" s="10">
        <f t="shared" si="1"/>
        <v>8</v>
      </c>
      <c r="N50" s="10">
        <f t="shared" si="2"/>
        <v>8</v>
      </c>
      <c r="O50" s="10">
        <f t="shared" si="3"/>
        <v>8</v>
      </c>
      <c r="P50" s="28">
        <f t="shared" si="4"/>
        <v>5.226</v>
      </c>
      <c r="Q50" s="11">
        <f t="shared" si="5"/>
        <v>65.325</v>
      </c>
      <c r="R50" s="14"/>
    </row>
    <row r="51" spans="1:18" ht="45">
      <c r="A51" s="15">
        <v>22080400</v>
      </c>
      <c r="B51" s="13" t="s">
        <v>62</v>
      </c>
      <c r="C51" s="9"/>
      <c r="D51" s="10"/>
      <c r="E51" s="10"/>
      <c r="F51" s="10">
        <v>0.014</v>
      </c>
      <c r="G51" s="11"/>
      <c r="H51" s="7"/>
      <c r="I51" s="7"/>
      <c r="J51" s="7"/>
      <c r="K51" s="10"/>
      <c r="L51" s="11"/>
      <c r="M51" s="10">
        <f t="shared" si="1"/>
        <v>0</v>
      </c>
      <c r="N51" s="10">
        <f t="shared" si="2"/>
        <v>0</v>
      </c>
      <c r="O51" s="10">
        <f t="shared" si="3"/>
        <v>0</v>
      </c>
      <c r="P51" s="28">
        <f t="shared" si="4"/>
        <v>0.014</v>
      </c>
      <c r="Q51" s="11"/>
      <c r="R51" s="14"/>
    </row>
    <row r="52" spans="1:18" ht="18" customHeight="1">
      <c r="A52" s="15">
        <v>24000000</v>
      </c>
      <c r="B52" s="5" t="s">
        <v>21</v>
      </c>
      <c r="C52" s="9"/>
      <c r="D52" s="10">
        <v>98.24</v>
      </c>
      <c r="E52" s="10">
        <v>98.24</v>
      </c>
      <c r="F52" s="10">
        <v>20.878</v>
      </c>
      <c r="G52" s="11">
        <f aca="true" t="shared" si="9" ref="G52:G101">F52/E52*100</f>
        <v>21.252035830618894</v>
      </c>
      <c r="H52" s="7"/>
      <c r="I52" s="7"/>
      <c r="J52" s="7"/>
      <c r="K52" s="10"/>
      <c r="L52" s="11"/>
      <c r="M52" s="10">
        <f t="shared" si="1"/>
        <v>98.24</v>
      </c>
      <c r="N52" s="10">
        <f t="shared" si="2"/>
        <v>98.24</v>
      </c>
      <c r="O52" s="10">
        <f t="shared" si="3"/>
        <v>98.24</v>
      </c>
      <c r="P52" s="28">
        <f t="shared" si="4"/>
        <v>20.878</v>
      </c>
      <c r="Q52" s="11">
        <f t="shared" si="5"/>
        <v>21.252035830618894</v>
      </c>
      <c r="R52" s="14"/>
    </row>
    <row r="53" spans="1:18" ht="16.5" customHeight="1">
      <c r="A53" s="15">
        <v>24060000</v>
      </c>
      <c r="B53" s="5" t="s">
        <v>22</v>
      </c>
      <c r="C53" s="9"/>
      <c r="D53" s="10">
        <v>98.24</v>
      </c>
      <c r="E53" s="10">
        <v>98.24</v>
      </c>
      <c r="F53" s="10">
        <v>20.878</v>
      </c>
      <c r="G53" s="11">
        <f t="shared" si="9"/>
        <v>21.252035830618894</v>
      </c>
      <c r="H53" s="7"/>
      <c r="I53" s="7"/>
      <c r="J53" s="7"/>
      <c r="K53" s="10"/>
      <c r="L53" s="11"/>
      <c r="M53" s="10">
        <f t="shared" si="1"/>
        <v>98.24</v>
      </c>
      <c r="N53" s="10">
        <f t="shared" si="2"/>
        <v>98.24</v>
      </c>
      <c r="O53" s="10">
        <f t="shared" si="3"/>
        <v>98.24</v>
      </c>
      <c r="P53" s="28">
        <f t="shared" si="4"/>
        <v>20.878</v>
      </c>
      <c r="Q53" s="11">
        <f t="shared" si="5"/>
        <v>21.252035830618894</v>
      </c>
      <c r="R53" s="14"/>
    </row>
    <row r="54" spans="1:18" ht="13.5" customHeight="1">
      <c r="A54" s="15">
        <v>24060300</v>
      </c>
      <c r="B54" s="5" t="s">
        <v>23</v>
      </c>
      <c r="C54" s="9"/>
      <c r="D54" s="10">
        <v>98.24</v>
      </c>
      <c r="E54" s="10">
        <v>98.24</v>
      </c>
      <c r="F54" s="10">
        <v>20.878</v>
      </c>
      <c r="G54" s="11">
        <f t="shared" si="9"/>
        <v>21.252035830618894</v>
      </c>
      <c r="H54" s="7"/>
      <c r="I54" s="7"/>
      <c r="J54" s="7"/>
      <c r="K54" s="10"/>
      <c r="L54" s="11"/>
      <c r="M54" s="10">
        <f t="shared" si="1"/>
        <v>98.24</v>
      </c>
      <c r="N54" s="10">
        <f t="shared" si="2"/>
        <v>98.24</v>
      </c>
      <c r="O54" s="10">
        <f t="shared" si="3"/>
        <v>98.24</v>
      </c>
      <c r="P54" s="28">
        <f t="shared" si="4"/>
        <v>20.878</v>
      </c>
      <c r="Q54" s="11">
        <f t="shared" si="5"/>
        <v>21.252035830618894</v>
      </c>
      <c r="R54" s="14"/>
    </row>
    <row r="55" spans="1:18" ht="15" customHeight="1">
      <c r="A55" s="15">
        <v>25000000</v>
      </c>
      <c r="B55" s="5" t="s">
        <v>24</v>
      </c>
      <c r="C55" s="9"/>
      <c r="D55" s="10"/>
      <c r="E55" s="10"/>
      <c r="F55" s="10"/>
      <c r="G55" s="11"/>
      <c r="H55" s="10">
        <f>SUM(H61)+H57</f>
        <v>1060.7</v>
      </c>
      <c r="I55" s="10">
        <f>SUM(I61)+I57</f>
        <v>2301.666</v>
      </c>
      <c r="J55" s="7"/>
      <c r="K55" s="10">
        <f>SUM(K61)+K57</f>
        <v>2109.7470000000003</v>
      </c>
      <c r="L55" s="11">
        <f aca="true" t="shared" si="10" ref="L55:L63">K55/I55*100</f>
        <v>91.66173545596973</v>
      </c>
      <c r="M55" s="10">
        <f t="shared" si="1"/>
        <v>1060.7</v>
      </c>
      <c r="N55" s="10">
        <f t="shared" si="2"/>
        <v>2301.666</v>
      </c>
      <c r="O55" s="10">
        <f t="shared" si="3"/>
        <v>0</v>
      </c>
      <c r="P55" s="28">
        <f t="shared" si="4"/>
        <v>2109.7470000000003</v>
      </c>
      <c r="Q55" s="11">
        <f t="shared" si="5"/>
        <v>91.66173545596973</v>
      </c>
      <c r="R55" s="14"/>
    </row>
    <row r="56" spans="1:18" ht="15" hidden="1">
      <c r="A56" s="15">
        <v>31000000</v>
      </c>
      <c r="B56" s="5" t="s">
        <v>25</v>
      </c>
      <c r="C56" s="9"/>
      <c r="D56" s="10"/>
      <c r="E56" s="10"/>
      <c r="F56" s="10"/>
      <c r="G56" s="11" t="e">
        <f t="shared" si="9"/>
        <v>#DIV/0!</v>
      </c>
      <c r="H56" s="7">
        <v>0</v>
      </c>
      <c r="I56" s="10"/>
      <c r="J56" s="7"/>
      <c r="K56" s="10"/>
      <c r="L56" s="11" t="e">
        <f t="shared" si="10"/>
        <v>#DIV/0!</v>
      </c>
      <c r="M56" s="10">
        <f t="shared" si="1"/>
        <v>0</v>
      </c>
      <c r="N56" s="10">
        <f t="shared" si="2"/>
        <v>0</v>
      </c>
      <c r="O56" s="10">
        <f t="shared" si="3"/>
        <v>0</v>
      </c>
      <c r="P56" s="28">
        <f t="shared" si="4"/>
        <v>0</v>
      </c>
      <c r="Q56" s="11" t="e">
        <f t="shared" si="5"/>
        <v>#DIV/0!</v>
      </c>
      <c r="R56" s="14"/>
    </row>
    <row r="57" spans="1:18" ht="15">
      <c r="A57" s="15">
        <v>25010000</v>
      </c>
      <c r="B57" s="5" t="s">
        <v>26</v>
      </c>
      <c r="C57" s="9"/>
      <c r="D57" s="10"/>
      <c r="E57" s="10"/>
      <c r="F57" s="10"/>
      <c r="G57" s="11"/>
      <c r="H57" s="10">
        <f>SUM(H58:H60)</f>
        <v>1060.7</v>
      </c>
      <c r="I57" s="10">
        <f>SUM(I58:I60)</f>
        <v>1151.405</v>
      </c>
      <c r="J57" s="7"/>
      <c r="K57" s="10">
        <f>SUM(K58:K60)</f>
        <v>935</v>
      </c>
      <c r="L57" s="11">
        <f t="shared" si="10"/>
        <v>81.20513633343612</v>
      </c>
      <c r="M57" s="10">
        <f t="shared" si="1"/>
        <v>1060.7</v>
      </c>
      <c r="N57" s="10">
        <f t="shared" si="2"/>
        <v>1151.405</v>
      </c>
      <c r="O57" s="10">
        <f t="shared" si="3"/>
        <v>0</v>
      </c>
      <c r="P57" s="28">
        <f t="shared" si="4"/>
        <v>935</v>
      </c>
      <c r="Q57" s="11">
        <f t="shared" si="5"/>
        <v>81.20513633343612</v>
      </c>
      <c r="R57" s="14"/>
    </row>
    <row r="58" spans="1:18" ht="30">
      <c r="A58" s="15">
        <v>25010100</v>
      </c>
      <c r="B58" s="5" t="s">
        <v>76</v>
      </c>
      <c r="C58" s="9"/>
      <c r="D58" s="10"/>
      <c r="E58" s="10"/>
      <c r="F58" s="10"/>
      <c r="G58" s="11"/>
      <c r="H58" s="7">
        <v>740.4</v>
      </c>
      <c r="I58" s="10">
        <v>752.13</v>
      </c>
      <c r="J58" s="7"/>
      <c r="K58" s="10">
        <v>641.972</v>
      </c>
      <c r="L58" s="11">
        <f t="shared" si="10"/>
        <v>85.35386169944026</v>
      </c>
      <c r="M58" s="10">
        <f t="shared" si="1"/>
        <v>740.4</v>
      </c>
      <c r="N58" s="10">
        <f t="shared" si="2"/>
        <v>752.13</v>
      </c>
      <c r="O58" s="10">
        <f t="shared" si="3"/>
        <v>0</v>
      </c>
      <c r="P58" s="28">
        <f t="shared" si="4"/>
        <v>641.972</v>
      </c>
      <c r="Q58" s="11">
        <f t="shared" si="5"/>
        <v>85.35386169944026</v>
      </c>
      <c r="R58" s="14"/>
    </row>
    <row r="59" spans="1:18" ht="15">
      <c r="A59" s="15">
        <v>25010300</v>
      </c>
      <c r="B59" s="5" t="s">
        <v>27</v>
      </c>
      <c r="C59" s="9"/>
      <c r="D59" s="10"/>
      <c r="E59" s="10"/>
      <c r="F59" s="10"/>
      <c r="G59" s="11"/>
      <c r="H59" s="7">
        <v>320.3</v>
      </c>
      <c r="I59" s="10">
        <v>398.275</v>
      </c>
      <c r="J59" s="7"/>
      <c r="K59" s="10">
        <v>290.851</v>
      </c>
      <c r="L59" s="11">
        <f t="shared" si="10"/>
        <v>73.0276818780993</v>
      </c>
      <c r="M59" s="10">
        <f t="shared" si="1"/>
        <v>320.3</v>
      </c>
      <c r="N59" s="10">
        <f t="shared" si="2"/>
        <v>398.275</v>
      </c>
      <c r="O59" s="10">
        <f t="shared" si="3"/>
        <v>0</v>
      </c>
      <c r="P59" s="28">
        <f t="shared" si="4"/>
        <v>290.851</v>
      </c>
      <c r="Q59" s="11">
        <f t="shared" si="5"/>
        <v>73.0276818780993</v>
      </c>
      <c r="R59" s="14"/>
    </row>
    <row r="60" spans="1:18" ht="30">
      <c r="A60" s="15">
        <v>25010400</v>
      </c>
      <c r="B60" s="16" t="s">
        <v>28</v>
      </c>
      <c r="C60" s="17"/>
      <c r="D60" s="10"/>
      <c r="E60" s="10"/>
      <c r="F60" s="10"/>
      <c r="G60" s="11"/>
      <c r="H60" s="7"/>
      <c r="I60" s="10">
        <v>1</v>
      </c>
      <c r="J60" s="7"/>
      <c r="K60" s="10">
        <v>2.177</v>
      </c>
      <c r="L60" s="11">
        <f t="shared" si="10"/>
        <v>217.70000000000002</v>
      </c>
      <c r="M60" s="10">
        <f t="shared" si="1"/>
        <v>0</v>
      </c>
      <c r="N60" s="10">
        <f t="shared" si="2"/>
        <v>1</v>
      </c>
      <c r="O60" s="10">
        <f t="shared" si="3"/>
        <v>0</v>
      </c>
      <c r="P60" s="28">
        <f t="shared" si="4"/>
        <v>2.177</v>
      </c>
      <c r="Q60" s="11">
        <f t="shared" si="5"/>
        <v>217.70000000000002</v>
      </c>
      <c r="R60" s="14"/>
    </row>
    <row r="61" spans="1:18" ht="15">
      <c r="A61" s="15">
        <v>25020000</v>
      </c>
      <c r="B61" s="5" t="s">
        <v>29</v>
      </c>
      <c r="C61" s="9"/>
      <c r="D61" s="10"/>
      <c r="E61" s="10"/>
      <c r="F61" s="10"/>
      <c r="G61" s="11"/>
      <c r="H61" s="10"/>
      <c r="I61" s="10">
        <f>SUM(I62:I63)</f>
        <v>1150.261</v>
      </c>
      <c r="J61" s="7"/>
      <c r="K61" s="10">
        <f>SUM(K62:K63)</f>
        <v>1174.747</v>
      </c>
      <c r="L61" s="11">
        <f t="shared" si="10"/>
        <v>102.12873426118074</v>
      </c>
      <c r="M61" s="10">
        <f t="shared" si="1"/>
        <v>0</v>
      </c>
      <c r="N61" s="10">
        <f t="shared" si="2"/>
        <v>1150.261</v>
      </c>
      <c r="O61" s="10">
        <f t="shared" si="3"/>
        <v>0</v>
      </c>
      <c r="P61" s="28">
        <f t="shared" si="4"/>
        <v>1174.747</v>
      </c>
      <c r="Q61" s="11">
        <f t="shared" si="5"/>
        <v>102.12873426118074</v>
      </c>
      <c r="R61" s="14"/>
    </row>
    <row r="62" spans="1:18" ht="30">
      <c r="A62" s="18">
        <v>25020100</v>
      </c>
      <c r="B62" s="16" t="s">
        <v>30</v>
      </c>
      <c r="C62" s="17"/>
      <c r="D62" s="10"/>
      <c r="E62" s="10"/>
      <c r="F62" s="10"/>
      <c r="G62" s="11"/>
      <c r="H62" s="7"/>
      <c r="I62" s="10">
        <v>1085.657</v>
      </c>
      <c r="J62" s="7"/>
      <c r="K62" s="10">
        <v>1150.931</v>
      </c>
      <c r="L62" s="11">
        <f t="shared" si="10"/>
        <v>106.01239618037744</v>
      </c>
      <c r="M62" s="10">
        <f t="shared" si="1"/>
        <v>0</v>
      </c>
      <c r="N62" s="10">
        <f t="shared" si="2"/>
        <v>1085.657</v>
      </c>
      <c r="O62" s="10">
        <f t="shared" si="3"/>
        <v>0</v>
      </c>
      <c r="P62" s="28">
        <f t="shared" si="4"/>
        <v>1150.931</v>
      </c>
      <c r="Q62" s="11">
        <f t="shared" si="5"/>
        <v>106.01239618037744</v>
      </c>
      <c r="R62" s="14"/>
    </row>
    <row r="63" spans="1:18" ht="30">
      <c r="A63" s="15">
        <v>25020200</v>
      </c>
      <c r="B63" s="5" t="s">
        <v>31</v>
      </c>
      <c r="C63" s="9"/>
      <c r="D63" s="10"/>
      <c r="E63" s="10"/>
      <c r="F63" s="10"/>
      <c r="G63" s="11"/>
      <c r="H63" s="7"/>
      <c r="I63" s="10">
        <v>64.604</v>
      </c>
      <c r="J63" s="7"/>
      <c r="K63" s="10">
        <v>23.816</v>
      </c>
      <c r="L63" s="11">
        <f t="shared" si="10"/>
        <v>36.864590427837285</v>
      </c>
      <c r="M63" s="10">
        <f t="shared" si="1"/>
        <v>0</v>
      </c>
      <c r="N63" s="10">
        <f t="shared" si="2"/>
        <v>64.604</v>
      </c>
      <c r="O63" s="10">
        <f t="shared" si="3"/>
        <v>0</v>
      </c>
      <c r="P63" s="28">
        <f t="shared" si="4"/>
        <v>23.816</v>
      </c>
      <c r="Q63" s="11">
        <f t="shared" si="5"/>
        <v>36.864590427837285</v>
      </c>
      <c r="R63" s="14"/>
    </row>
    <row r="64" spans="1:18" ht="15" hidden="1">
      <c r="A64" s="15">
        <v>30000000</v>
      </c>
      <c r="B64" s="5" t="s">
        <v>57</v>
      </c>
      <c r="C64" s="9"/>
      <c r="D64" s="10">
        <v>0</v>
      </c>
      <c r="E64" s="10">
        <v>0</v>
      </c>
      <c r="F64" s="10">
        <v>0</v>
      </c>
      <c r="G64" s="11"/>
      <c r="H64" s="7">
        <v>0</v>
      </c>
      <c r="I64" s="10">
        <v>0</v>
      </c>
      <c r="J64" s="7"/>
      <c r="K64" s="10">
        <f>K65</f>
        <v>0</v>
      </c>
      <c r="L64" s="11">
        <v>0</v>
      </c>
      <c r="M64" s="10">
        <f t="shared" si="1"/>
        <v>0</v>
      </c>
      <c r="N64" s="10">
        <f t="shared" si="2"/>
        <v>0</v>
      </c>
      <c r="O64" s="10">
        <f t="shared" si="3"/>
        <v>0</v>
      </c>
      <c r="P64" s="28">
        <f t="shared" si="4"/>
        <v>0</v>
      </c>
      <c r="Q64" s="11" t="e">
        <f t="shared" si="5"/>
        <v>#DIV/0!</v>
      </c>
      <c r="R64" s="14"/>
    </row>
    <row r="65" spans="1:18" ht="15" hidden="1">
      <c r="A65" s="15">
        <v>33000000</v>
      </c>
      <c r="B65" s="5" t="s">
        <v>58</v>
      </c>
      <c r="C65" s="9"/>
      <c r="D65" s="10">
        <v>0</v>
      </c>
      <c r="E65" s="10">
        <v>0</v>
      </c>
      <c r="F65" s="10">
        <v>0</v>
      </c>
      <c r="G65" s="11"/>
      <c r="H65" s="7">
        <v>0</v>
      </c>
      <c r="I65" s="10">
        <v>0</v>
      </c>
      <c r="J65" s="7"/>
      <c r="K65" s="10">
        <v>0</v>
      </c>
      <c r="L65" s="11">
        <v>0</v>
      </c>
      <c r="M65" s="10">
        <f t="shared" si="1"/>
        <v>0</v>
      </c>
      <c r="N65" s="10">
        <f t="shared" si="2"/>
        <v>0</v>
      </c>
      <c r="O65" s="10">
        <f t="shared" si="3"/>
        <v>0</v>
      </c>
      <c r="P65" s="28">
        <f t="shared" si="4"/>
        <v>0</v>
      </c>
      <c r="Q65" s="11" t="e">
        <f t="shared" si="5"/>
        <v>#DIV/0!</v>
      </c>
      <c r="R65" s="14"/>
    </row>
    <row r="66" spans="1:18" ht="15" hidden="1">
      <c r="A66" s="15">
        <v>33010000</v>
      </c>
      <c r="B66" s="5" t="s">
        <v>25</v>
      </c>
      <c r="C66" s="9"/>
      <c r="D66" s="10">
        <v>0</v>
      </c>
      <c r="E66" s="10">
        <v>0</v>
      </c>
      <c r="F66" s="10">
        <v>0</v>
      </c>
      <c r="G66" s="11"/>
      <c r="H66" s="7">
        <v>0</v>
      </c>
      <c r="I66" s="10">
        <v>0</v>
      </c>
      <c r="J66" s="7"/>
      <c r="K66" s="10">
        <v>0</v>
      </c>
      <c r="L66" s="11">
        <v>0</v>
      </c>
      <c r="M66" s="10">
        <f t="shared" si="1"/>
        <v>0</v>
      </c>
      <c r="N66" s="10">
        <f t="shared" si="2"/>
        <v>0</v>
      </c>
      <c r="O66" s="10">
        <f t="shared" si="3"/>
        <v>0</v>
      </c>
      <c r="P66" s="28">
        <f t="shared" si="4"/>
        <v>0</v>
      </c>
      <c r="Q66" s="11" t="e">
        <f t="shared" si="5"/>
        <v>#DIV/0!</v>
      </c>
      <c r="R66" s="14"/>
    </row>
    <row r="67" spans="1:18" ht="15" hidden="1">
      <c r="A67" s="15">
        <v>33010100</v>
      </c>
      <c r="B67" s="5" t="s">
        <v>59</v>
      </c>
      <c r="C67" s="9"/>
      <c r="D67" s="10">
        <v>0</v>
      </c>
      <c r="E67" s="10">
        <v>0</v>
      </c>
      <c r="F67" s="10">
        <v>0</v>
      </c>
      <c r="G67" s="11"/>
      <c r="H67" s="10">
        <v>0</v>
      </c>
      <c r="I67" s="10">
        <v>0</v>
      </c>
      <c r="J67" s="10"/>
      <c r="K67" s="10">
        <v>0</v>
      </c>
      <c r="L67" s="11">
        <v>0</v>
      </c>
      <c r="M67" s="10">
        <f t="shared" si="1"/>
        <v>0</v>
      </c>
      <c r="N67" s="10">
        <f t="shared" si="2"/>
        <v>0</v>
      </c>
      <c r="O67" s="10">
        <f t="shared" si="3"/>
        <v>0</v>
      </c>
      <c r="P67" s="28">
        <f t="shared" si="4"/>
        <v>0</v>
      </c>
      <c r="Q67" s="11" t="e">
        <f t="shared" si="5"/>
        <v>#DIV/0!</v>
      </c>
      <c r="R67" s="14"/>
    </row>
    <row r="68" spans="1:18" ht="18" customHeight="1">
      <c r="A68" s="15"/>
      <c r="B68" s="5" t="s">
        <v>86</v>
      </c>
      <c r="C68" s="17" t="e">
        <f>C35+C12</f>
        <v>#REF!</v>
      </c>
      <c r="D68" s="10">
        <f>D12+D35</f>
        <v>13366.54</v>
      </c>
      <c r="E68" s="10">
        <f>E35+E12</f>
        <v>13366.54</v>
      </c>
      <c r="F68" s="10">
        <f>F35+F12</f>
        <v>9935.894</v>
      </c>
      <c r="G68" s="11">
        <f t="shared" si="9"/>
        <v>74.33407598376243</v>
      </c>
      <c r="H68" s="10">
        <f>H35+H12</f>
        <v>1060.7</v>
      </c>
      <c r="I68" s="10">
        <f>I35+I12</f>
        <v>2301.666</v>
      </c>
      <c r="J68" s="10"/>
      <c r="K68" s="10">
        <f>K35+K12+K64</f>
        <v>2109.7470000000003</v>
      </c>
      <c r="L68" s="11">
        <f>K68/I68*100</f>
        <v>91.66173545596973</v>
      </c>
      <c r="M68" s="10">
        <f t="shared" si="1"/>
        <v>14427.240000000002</v>
      </c>
      <c r="N68" s="10">
        <f t="shared" si="2"/>
        <v>15668.206000000002</v>
      </c>
      <c r="O68" s="10">
        <f t="shared" si="3"/>
        <v>13366.54</v>
      </c>
      <c r="P68" s="28">
        <f t="shared" si="4"/>
        <v>12045.641</v>
      </c>
      <c r="Q68" s="11">
        <f t="shared" si="5"/>
        <v>76.8795163913469</v>
      </c>
      <c r="R68" s="14"/>
    </row>
    <row r="69" spans="1:18" ht="32.25" customHeight="1" hidden="1">
      <c r="A69" s="15"/>
      <c r="B69" s="5" t="s">
        <v>86</v>
      </c>
      <c r="C69" s="9" t="e">
        <f>C68+#REF!</f>
        <v>#REF!</v>
      </c>
      <c r="D69" s="10">
        <f>D68</f>
        <v>13366.54</v>
      </c>
      <c r="E69" s="10">
        <f>E68</f>
        <v>13366.54</v>
      </c>
      <c r="F69" s="10">
        <f>F68</f>
        <v>9935.894</v>
      </c>
      <c r="G69" s="11">
        <f t="shared" si="9"/>
        <v>74.33407598376243</v>
      </c>
      <c r="H69" s="10">
        <f>H68</f>
        <v>1060.7</v>
      </c>
      <c r="I69" s="10">
        <f>I68</f>
        <v>2301.666</v>
      </c>
      <c r="J69" s="10">
        <f>J68</f>
        <v>0</v>
      </c>
      <c r="K69" s="10">
        <f>K68</f>
        <v>2109.7470000000003</v>
      </c>
      <c r="L69" s="11">
        <f>K69/I69*100</f>
        <v>91.66173545596973</v>
      </c>
      <c r="M69" s="10">
        <f t="shared" si="1"/>
        <v>14427.240000000002</v>
      </c>
      <c r="N69" s="10">
        <f t="shared" si="2"/>
        <v>15668.206000000002</v>
      </c>
      <c r="O69" s="10">
        <f t="shared" si="3"/>
        <v>13366.54</v>
      </c>
      <c r="P69" s="28">
        <f t="shared" si="4"/>
        <v>12045.641</v>
      </c>
      <c r="Q69" s="11">
        <f t="shared" si="5"/>
        <v>76.8795163913469</v>
      </c>
      <c r="R69" s="14"/>
    </row>
    <row r="70" spans="1:18" ht="18" customHeight="1">
      <c r="A70" s="15">
        <v>40000000</v>
      </c>
      <c r="B70" s="5" t="s">
        <v>32</v>
      </c>
      <c r="C70" s="9"/>
      <c r="D70" s="10">
        <v>75460.7</v>
      </c>
      <c r="E70" s="10">
        <v>78337.7</v>
      </c>
      <c r="F70" s="10">
        <v>57812.721</v>
      </c>
      <c r="G70" s="11">
        <f t="shared" si="9"/>
        <v>73.79935969526805</v>
      </c>
      <c r="H70" s="10">
        <v>531.2</v>
      </c>
      <c r="I70" s="10">
        <f>SUM(I84)</f>
        <v>676.226</v>
      </c>
      <c r="J70" s="10"/>
      <c r="K70" s="10">
        <f>SUM(K84)</f>
        <v>487.133</v>
      </c>
      <c r="L70" s="11">
        <f>K70/I70*100</f>
        <v>72.03701129504041</v>
      </c>
      <c r="M70" s="10">
        <f t="shared" si="1"/>
        <v>75991.9</v>
      </c>
      <c r="N70" s="10">
        <f t="shared" si="2"/>
        <v>79013.92599999999</v>
      </c>
      <c r="O70" s="10">
        <f t="shared" si="3"/>
        <v>78337.7</v>
      </c>
      <c r="P70" s="28">
        <f t="shared" si="4"/>
        <v>58299.854</v>
      </c>
      <c r="Q70" s="11">
        <f t="shared" si="5"/>
        <v>73.78427696403797</v>
      </c>
      <c r="R70" s="14"/>
    </row>
    <row r="71" spans="1:18" ht="15">
      <c r="A71" s="15">
        <v>41000000</v>
      </c>
      <c r="B71" s="5" t="s">
        <v>33</v>
      </c>
      <c r="C71" s="9"/>
      <c r="D71" s="10">
        <v>75460.7</v>
      </c>
      <c r="E71" s="10">
        <f>SUM(E72+E84)</f>
        <v>78337.7</v>
      </c>
      <c r="F71" s="10">
        <f>SUM(F72+F84)</f>
        <v>57812.721000000005</v>
      </c>
      <c r="G71" s="11">
        <f t="shared" si="9"/>
        <v>73.79935969526807</v>
      </c>
      <c r="H71" s="10">
        <v>531.2</v>
      </c>
      <c r="I71" s="10">
        <v>676.226</v>
      </c>
      <c r="J71" s="10"/>
      <c r="K71" s="10">
        <v>487.133</v>
      </c>
      <c r="L71" s="11">
        <f>K71/I71*100</f>
        <v>72.03701129504041</v>
      </c>
      <c r="M71" s="10">
        <f t="shared" si="1"/>
        <v>75991.9</v>
      </c>
      <c r="N71" s="10">
        <f t="shared" si="2"/>
        <v>79013.92599999999</v>
      </c>
      <c r="O71" s="10">
        <f t="shared" si="3"/>
        <v>78337.7</v>
      </c>
      <c r="P71" s="28">
        <f t="shared" si="4"/>
        <v>58299.85400000001</v>
      </c>
      <c r="Q71" s="11">
        <f t="shared" si="5"/>
        <v>73.78427696403797</v>
      </c>
      <c r="R71" s="14"/>
    </row>
    <row r="72" spans="1:18" ht="22.5" customHeight="1">
      <c r="A72" s="15">
        <v>41020000</v>
      </c>
      <c r="B72" s="5" t="s">
        <v>34</v>
      </c>
      <c r="C72" s="9"/>
      <c r="D72" s="10">
        <f>SUM(D73:D83)</f>
        <v>43532</v>
      </c>
      <c r="E72" s="10">
        <f>SUM(E73:E83)</f>
        <v>45334.2</v>
      </c>
      <c r="F72" s="10">
        <f>SUM(F73:F83)</f>
        <v>31905.509000000002</v>
      </c>
      <c r="G72" s="11">
        <f t="shared" si="9"/>
        <v>70.37845379426571</v>
      </c>
      <c r="H72" s="10"/>
      <c r="I72" s="10"/>
      <c r="J72" s="10"/>
      <c r="K72" s="10"/>
      <c r="L72" s="11"/>
      <c r="M72" s="10">
        <f t="shared" si="1"/>
        <v>43532</v>
      </c>
      <c r="N72" s="10">
        <f t="shared" si="2"/>
        <v>45334.2</v>
      </c>
      <c r="O72" s="10">
        <f t="shared" si="3"/>
        <v>45334.2</v>
      </c>
      <c r="P72" s="28">
        <f t="shared" si="4"/>
        <v>31905.509000000002</v>
      </c>
      <c r="Q72" s="11">
        <f t="shared" si="5"/>
        <v>70.37845379426571</v>
      </c>
      <c r="R72" s="14"/>
    </row>
    <row r="73" spans="1:18" ht="26.25" customHeight="1">
      <c r="A73" s="15">
        <v>41020100</v>
      </c>
      <c r="B73" s="5" t="s">
        <v>35</v>
      </c>
      <c r="C73" s="9"/>
      <c r="D73" s="10">
        <v>43532</v>
      </c>
      <c r="E73" s="10">
        <v>43532</v>
      </c>
      <c r="F73" s="10">
        <v>31375.409</v>
      </c>
      <c r="G73" s="11">
        <f t="shared" si="9"/>
        <v>72.07435679500138</v>
      </c>
      <c r="H73" s="10"/>
      <c r="I73" s="10"/>
      <c r="J73" s="10"/>
      <c r="K73" s="10"/>
      <c r="L73" s="11"/>
      <c r="M73" s="10">
        <f t="shared" si="1"/>
        <v>43532</v>
      </c>
      <c r="N73" s="10">
        <f t="shared" si="2"/>
        <v>43532</v>
      </c>
      <c r="O73" s="10">
        <f t="shared" si="3"/>
        <v>43532</v>
      </c>
      <c r="P73" s="28">
        <f t="shared" si="4"/>
        <v>31375.409</v>
      </c>
      <c r="Q73" s="11">
        <f t="shared" si="5"/>
        <v>72.07435679500138</v>
      </c>
      <c r="R73" s="14"/>
    </row>
    <row r="74" spans="1:18" ht="52.5" customHeight="1" hidden="1">
      <c r="A74" s="15">
        <v>41020400</v>
      </c>
      <c r="B74" s="5" t="s">
        <v>36</v>
      </c>
      <c r="C74" s="9"/>
      <c r="D74" s="10">
        <v>0</v>
      </c>
      <c r="E74" s="10">
        <v>0</v>
      </c>
      <c r="F74" s="10">
        <v>0</v>
      </c>
      <c r="G74" s="11" t="e">
        <f t="shared" si="9"/>
        <v>#DIV/0!</v>
      </c>
      <c r="H74" s="10"/>
      <c r="I74" s="10"/>
      <c r="J74" s="10"/>
      <c r="K74" s="10"/>
      <c r="L74" s="11"/>
      <c r="M74" s="10">
        <f t="shared" si="1"/>
        <v>0</v>
      </c>
      <c r="N74" s="10">
        <f t="shared" si="2"/>
        <v>0</v>
      </c>
      <c r="O74" s="10">
        <f t="shared" si="3"/>
        <v>0</v>
      </c>
      <c r="P74" s="28">
        <f t="shared" si="4"/>
        <v>0</v>
      </c>
      <c r="Q74" s="11" t="e">
        <f t="shared" si="5"/>
        <v>#DIV/0!</v>
      </c>
      <c r="R74" s="14"/>
    </row>
    <row r="75" spans="1:18" ht="30" hidden="1">
      <c r="A75" s="15">
        <v>41020900</v>
      </c>
      <c r="B75" s="5" t="s">
        <v>37</v>
      </c>
      <c r="C75" s="9"/>
      <c r="D75" s="10"/>
      <c r="E75" s="10"/>
      <c r="F75" s="10"/>
      <c r="G75" s="11" t="e">
        <f t="shared" si="9"/>
        <v>#DIV/0!</v>
      </c>
      <c r="H75" s="10"/>
      <c r="I75" s="10"/>
      <c r="J75" s="10"/>
      <c r="K75" s="10"/>
      <c r="L75" s="11"/>
      <c r="M75" s="10">
        <f t="shared" si="1"/>
        <v>0</v>
      </c>
      <c r="N75" s="10">
        <f t="shared" si="2"/>
        <v>0</v>
      </c>
      <c r="O75" s="10">
        <f t="shared" si="3"/>
        <v>0</v>
      </c>
      <c r="P75" s="28">
        <f t="shared" si="4"/>
        <v>0</v>
      </c>
      <c r="Q75" s="11" t="e">
        <f t="shared" si="5"/>
        <v>#DIV/0!</v>
      </c>
      <c r="R75" s="14"/>
    </row>
    <row r="76" spans="1:18" ht="76.5" customHeight="1" hidden="1">
      <c r="A76" s="15">
        <v>41020600</v>
      </c>
      <c r="B76" s="5" t="s">
        <v>38</v>
      </c>
      <c r="C76" s="9"/>
      <c r="D76" s="10">
        <v>0</v>
      </c>
      <c r="E76" s="10">
        <v>0</v>
      </c>
      <c r="F76" s="10">
        <v>0</v>
      </c>
      <c r="G76" s="11" t="e">
        <f t="shared" si="9"/>
        <v>#DIV/0!</v>
      </c>
      <c r="H76" s="10"/>
      <c r="I76" s="10"/>
      <c r="J76" s="10"/>
      <c r="K76" s="10"/>
      <c r="L76" s="11"/>
      <c r="M76" s="10">
        <f t="shared" si="1"/>
        <v>0</v>
      </c>
      <c r="N76" s="10">
        <f t="shared" si="2"/>
        <v>0</v>
      </c>
      <c r="O76" s="10">
        <f t="shared" si="3"/>
        <v>0</v>
      </c>
      <c r="P76" s="28">
        <f t="shared" si="4"/>
        <v>0</v>
      </c>
      <c r="Q76" s="11" t="e">
        <f t="shared" si="5"/>
        <v>#DIV/0!</v>
      </c>
      <c r="R76" s="14"/>
    </row>
    <row r="77" spans="1:18" ht="36.75" customHeight="1" hidden="1">
      <c r="A77" s="15">
        <v>41020600</v>
      </c>
      <c r="B77" s="5" t="s">
        <v>64</v>
      </c>
      <c r="C77" s="9"/>
      <c r="D77" s="10">
        <v>0</v>
      </c>
      <c r="E77" s="10">
        <v>0</v>
      </c>
      <c r="F77" s="10">
        <v>0</v>
      </c>
      <c r="G77" s="11" t="e">
        <f t="shared" si="9"/>
        <v>#DIV/0!</v>
      </c>
      <c r="H77" s="10"/>
      <c r="I77" s="10"/>
      <c r="J77" s="10"/>
      <c r="K77" s="10"/>
      <c r="L77" s="11"/>
      <c r="M77" s="10">
        <f aca="true" t="shared" si="11" ref="M77:M101">H77+D77</f>
        <v>0</v>
      </c>
      <c r="N77" s="10">
        <f aca="true" t="shared" si="12" ref="N77:N101">I77+E77</f>
        <v>0</v>
      </c>
      <c r="O77" s="10">
        <f aca="true" t="shared" si="13" ref="O77:O101">J77+E77</f>
        <v>0</v>
      </c>
      <c r="P77" s="28">
        <f aca="true" t="shared" si="14" ref="P77:P101">K77+F77</f>
        <v>0</v>
      </c>
      <c r="Q77" s="11" t="e">
        <f aca="true" t="shared" si="15" ref="Q77:Q101">P77/N77*100</f>
        <v>#DIV/0!</v>
      </c>
      <c r="R77" s="14"/>
    </row>
    <row r="78" spans="1:18" ht="59.25" customHeight="1" hidden="1">
      <c r="A78" s="15">
        <v>41021100</v>
      </c>
      <c r="B78" s="5" t="s">
        <v>65</v>
      </c>
      <c r="C78" s="9"/>
      <c r="D78" s="10">
        <v>0</v>
      </c>
      <c r="E78" s="10">
        <v>0</v>
      </c>
      <c r="F78" s="10">
        <v>0</v>
      </c>
      <c r="G78" s="11" t="e">
        <f t="shared" si="9"/>
        <v>#DIV/0!</v>
      </c>
      <c r="H78" s="10"/>
      <c r="I78" s="10"/>
      <c r="J78" s="10"/>
      <c r="K78" s="10"/>
      <c r="L78" s="11"/>
      <c r="M78" s="10">
        <f t="shared" si="11"/>
        <v>0</v>
      </c>
      <c r="N78" s="10">
        <f t="shared" si="12"/>
        <v>0</v>
      </c>
      <c r="O78" s="10">
        <f t="shared" si="13"/>
        <v>0</v>
      </c>
      <c r="P78" s="28">
        <f t="shared" si="14"/>
        <v>0</v>
      </c>
      <c r="Q78" s="11" t="e">
        <f t="shared" si="15"/>
        <v>#DIV/0!</v>
      </c>
      <c r="R78" s="14"/>
    </row>
    <row r="79" spans="1:18" ht="96.75" customHeight="1" hidden="1">
      <c r="A79" s="15">
        <v>41021600</v>
      </c>
      <c r="B79" s="5" t="s">
        <v>66</v>
      </c>
      <c r="C79" s="9"/>
      <c r="D79" s="10">
        <v>0</v>
      </c>
      <c r="E79" s="10">
        <v>0</v>
      </c>
      <c r="F79" s="10">
        <v>0</v>
      </c>
      <c r="G79" s="11" t="e">
        <f t="shared" si="9"/>
        <v>#DIV/0!</v>
      </c>
      <c r="H79" s="10"/>
      <c r="I79" s="10"/>
      <c r="J79" s="10"/>
      <c r="K79" s="10"/>
      <c r="L79" s="11"/>
      <c r="M79" s="10">
        <f t="shared" si="11"/>
        <v>0</v>
      </c>
      <c r="N79" s="10">
        <f t="shared" si="12"/>
        <v>0</v>
      </c>
      <c r="O79" s="10">
        <f t="shared" si="13"/>
        <v>0</v>
      </c>
      <c r="P79" s="28">
        <f t="shared" si="14"/>
        <v>0</v>
      </c>
      <c r="Q79" s="11" t="e">
        <f t="shared" si="15"/>
        <v>#DIV/0!</v>
      </c>
      <c r="R79" s="14"/>
    </row>
    <row r="80" spans="1:18" ht="80.25" customHeight="1" hidden="1">
      <c r="A80" s="15">
        <v>41021700</v>
      </c>
      <c r="B80" s="5" t="s">
        <v>67</v>
      </c>
      <c r="C80" s="9"/>
      <c r="D80" s="10">
        <v>0</v>
      </c>
      <c r="E80" s="10">
        <v>0</v>
      </c>
      <c r="F80" s="10">
        <v>0</v>
      </c>
      <c r="G80" s="11" t="e">
        <f t="shared" si="9"/>
        <v>#DIV/0!</v>
      </c>
      <c r="H80" s="10"/>
      <c r="I80" s="10"/>
      <c r="J80" s="10"/>
      <c r="K80" s="10"/>
      <c r="L80" s="11"/>
      <c r="M80" s="10">
        <f t="shared" si="11"/>
        <v>0</v>
      </c>
      <c r="N80" s="10">
        <f t="shared" si="12"/>
        <v>0</v>
      </c>
      <c r="O80" s="10">
        <f t="shared" si="13"/>
        <v>0</v>
      </c>
      <c r="P80" s="28">
        <f t="shared" si="14"/>
        <v>0</v>
      </c>
      <c r="Q80" s="11" t="e">
        <f t="shared" si="15"/>
        <v>#DIV/0!</v>
      </c>
      <c r="R80" s="14"/>
    </row>
    <row r="81" spans="1:18" ht="50.25" customHeight="1">
      <c r="A81" s="15">
        <v>41020600</v>
      </c>
      <c r="B81" s="5" t="s">
        <v>81</v>
      </c>
      <c r="C81" s="9"/>
      <c r="D81" s="10">
        <v>0</v>
      </c>
      <c r="E81" s="10">
        <v>399</v>
      </c>
      <c r="F81" s="10">
        <v>203.7</v>
      </c>
      <c r="G81" s="11">
        <f t="shared" si="9"/>
        <v>51.05263157894736</v>
      </c>
      <c r="H81" s="10"/>
      <c r="I81" s="10"/>
      <c r="J81" s="10"/>
      <c r="K81" s="10"/>
      <c r="L81" s="11"/>
      <c r="M81" s="10">
        <f t="shared" si="11"/>
        <v>0</v>
      </c>
      <c r="N81" s="10">
        <f t="shared" si="12"/>
        <v>399</v>
      </c>
      <c r="O81" s="10">
        <f t="shared" si="13"/>
        <v>399</v>
      </c>
      <c r="P81" s="28">
        <f t="shared" si="14"/>
        <v>203.7</v>
      </c>
      <c r="Q81" s="11">
        <f t="shared" si="15"/>
        <v>51.05263157894736</v>
      </c>
      <c r="R81" s="14"/>
    </row>
    <row r="82" spans="1:18" ht="28.5" customHeight="1">
      <c r="A82" s="15">
        <v>41021200</v>
      </c>
      <c r="B82" s="5" t="s">
        <v>82</v>
      </c>
      <c r="C82" s="9"/>
      <c r="D82" s="10">
        <v>0</v>
      </c>
      <c r="E82" s="10">
        <v>571.2</v>
      </c>
      <c r="F82" s="10">
        <v>326.4</v>
      </c>
      <c r="G82" s="11"/>
      <c r="H82" s="10"/>
      <c r="I82" s="10"/>
      <c r="J82" s="10"/>
      <c r="K82" s="10"/>
      <c r="L82" s="11"/>
      <c r="M82" s="10">
        <f t="shared" si="11"/>
        <v>0</v>
      </c>
      <c r="N82" s="10">
        <f t="shared" si="12"/>
        <v>571.2</v>
      </c>
      <c r="O82" s="10">
        <f t="shared" si="13"/>
        <v>571.2</v>
      </c>
      <c r="P82" s="28">
        <f t="shared" si="14"/>
        <v>326.4</v>
      </c>
      <c r="Q82" s="11">
        <f t="shared" si="15"/>
        <v>57.14285714285714</v>
      </c>
      <c r="R82" s="14"/>
    </row>
    <row r="83" spans="1:18" ht="29.25" customHeight="1">
      <c r="A83" s="15">
        <v>41021800</v>
      </c>
      <c r="B83" s="5" t="s">
        <v>83</v>
      </c>
      <c r="C83" s="9"/>
      <c r="D83" s="10">
        <v>0</v>
      </c>
      <c r="E83" s="10">
        <v>832</v>
      </c>
      <c r="F83" s="10">
        <v>0</v>
      </c>
      <c r="G83" s="11">
        <f t="shared" si="9"/>
        <v>0</v>
      </c>
      <c r="H83" s="10"/>
      <c r="I83" s="10"/>
      <c r="J83" s="10"/>
      <c r="K83" s="10"/>
      <c r="L83" s="11"/>
      <c r="M83" s="10">
        <f t="shared" si="11"/>
        <v>0</v>
      </c>
      <c r="N83" s="10">
        <f t="shared" si="12"/>
        <v>832</v>
      </c>
      <c r="O83" s="10">
        <f t="shared" si="13"/>
        <v>832</v>
      </c>
      <c r="P83" s="28">
        <f t="shared" si="14"/>
        <v>0</v>
      </c>
      <c r="Q83" s="11">
        <f t="shared" si="15"/>
        <v>0</v>
      </c>
      <c r="R83" s="14"/>
    </row>
    <row r="84" spans="1:18" ht="27.75" customHeight="1">
      <c r="A84" s="15">
        <v>41030000</v>
      </c>
      <c r="B84" s="5" t="s">
        <v>39</v>
      </c>
      <c r="C84" s="9"/>
      <c r="D84" s="10">
        <f>D86+D87+D88+D90+D93+D89</f>
        <v>31928.7</v>
      </c>
      <c r="E84" s="10">
        <f>SUM(E85+E86+E87+E88+E89+E91+E93+E95)</f>
        <v>33003.5</v>
      </c>
      <c r="F84" s="10">
        <f>SUM(F85+F86+F87+F88+F89+F91+F93+F95)</f>
        <v>25907.212000000003</v>
      </c>
      <c r="G84" s="11">
        <f t="shared" si="9"/>
        <v>78.49837744481647</v>
      </c>
      <c r="H84" s="10">
        <v>531.2</v>
      </c>
      <c r="I84" s="10">
        <f>SUM(I85:I95)</f>
        <v>676.226</v>
      </c>
      <c r="J84" s="10"/>
      <c r="K84" s="10">
        <f>SUM(K85:K95)</f>
        <v>487.133</v>
      </c>
      <c r="L84" s="11">
        <f>K84/I84*100</f>
        <v>72.03701129504041</v>
      </c>
      <c r="M84" s="10">
        <f t="shared" si="11"/>
        <v>32459.9</v>
      </c>
      <c r="N84" s="10">
        <f t="shared" si="12"/>
        <v>33679.726</v>
      </c>
      <c r="O84" s="10">
        <f t="shared" si="13"/>
        <v>33003.5</v>
      </c>
      <c r="P84" s="28">
        <f t="shared" si="14"/>
        <v>26394.345000000005</v>
      </c>
      <c r="Q84" s="11">
        <f t="shared" si="15"/>
        <v>78.36864527935887</v>
      </c>
      <c r="R84" s="14"/>
    </row>
    <row r="85" spans="1:18" ht="46.5" customHeight="1" hidden="1">
      <c r="A85" s="15"/>
      <c r="B85" s="5"/>
      <c r="C85" s="9"/>
      <c r="D85" s="10"/>
      <c r="E85" s="10"/>
      <c r="F85" s="10"/>
      <c r="G85" s="11"/>
      <c r="H85" s="10"/>
      <c r="I85" s="10"/>
      <c r="J85" s="10"/>
      <c r="K85" s="10"/>
      <c r="L85" s="11"/>
      <c r="M85" s="10">
        <f t="shared" si="11"/>
        <v>0</v>
      </c>
      <c r="N85" s="10">
        <f t="shared" si="12"/>
        <v>0</v>
      </c>
      <c r="O85" s="10">
        <f t="shared" si="13"/>
        <v>0</v>
      </c>
      <c r="P85" s="28">
        <f t="shared" si="14"/>
        <v>0</v>
      </c>
      <c r="Q85" s="11" t="e">
        <f t="shared" si="15"/>
        <v>#DIV/0!</v>
      </c>
      <c r="R85" s="14"/>
    </row>
    <row r="86" spans="1:18" ht="59.25" customHeight="1">
      <c r="A86" s="15">
        <v>41030600</v>
      </c>
      <c r="B86" s="5" t="s">
        <v>68</v>
      </c>
      <c r="C86" s="9"/>
      <c r="D86" s="10">
        <v>23555.5</v>
      </c>
      <c r="E86" s="10">
        <v>24370.1</v>
      </c>
      <c r="F86" s="10">
        <v>18843.874</v>
      </c>
      <c r="G86" s="11">
        <f t="shared" si="9"/>
        <v>77.32374508106246</v>
      </c>
      <c r="H86" s="10"/>
      <c r="I86" s="10"/>
      <c r="J86" s="10"/>
      <c r="K86" s="10"/>
      <c r="L86" s="11">
        <v>0</v>
      </c>
      <c r="M86" s="10">
        <f t="shared" si="11"/>
        <v>23555.5</v>
      </c>
      <c r="N86" s="10">
        <f t="shared" si="12"/>
        <v>24370.1</v>
      </c>
      <c r="O86" s="10">
        <f t="shared" si="13"/>
        <v>24370.1</v>
      </c>
      <c r="P86" s="28">
        <f t="shared" si="14"/>
        <v>18843.874</v>
      </c>
      <c r="Q86" s="11">
        <f t="shared" si="15"/>
        <v>77.32374508106246</v>
      </c>
      <c r="R86" s="14"/>
    </row>
    <row r="87" spans="1:18" ht="96.75" customHeight="1">
      <c r="A87" s="15">
        <v>41030800</v>
      </c>
      <c r="B87" s="5" t="s">
        <v>69</v>
      </c>
      <c r="C87" s="9"/>
      <c r="D87" s="10">
        <v>5217.5</v>
      </c>
      <c r="E87" s="10">
        <v>5217.5</v>
      </c>
      <c r="F87" s="10">
        <v>4475.303</v>
      </c>
      <c r="G87" s="11">
        <f t="shared" si="9"/>
        <v>85.77485385721131</v>
      </c>
      <c r="H87" s="10"/>
      <c r="I87" s="10"/>
      <c r="J87" s="10"/>
      <c r="K87" s="10"/>
      <c r="L87" s="11">
        <v>0</v>
      </c>
      <c r="M87" s="10">
        <f t="shared" si="11"/>
        <v>5217.5</v>
      </c>
      <c r="N87" s="10">
        <f t="shared" si="12"/>
        <v>5217.5</v>
      </c>
      <c r="O87" s="10">
        <f t="shared" si="13"/>
        <v>5217.5</v>
      </c>
      <c r="P87" s="28">
        <f t="shared" si="14"/>
        <v>4475.303</v>
      </c>
      <c r="Q87" s="11">
        <f t="shared" si="15"/>
        <v>85.77485385721131</v>
      </c>
      <c r="R87" s="14"/>
    </row>
    <row r="88" spans="1:18" ht="194.25" customHeight="1">
      <c r="A88" s="15">
        <v>41030900</v>
      </c>
      <c r="B88" s="5" t="s">
        <v>70</v>
      </c>
      <c r="C88" s="9"/>
      <c r="D88" s="10">
        <v>1060.2</v>
      </c>
      <c r="E88" s="10">
        <v>1060.2</v>
      </c>
      <c r="F88" s="10">
        <v>542.844</v>
      </c>
      <c r="G88" s="11">
        <f t="shared" si="9"/>
        <v>51.20203735144313</v>
      </c>
      <c r="H88" s="10"/>
      <c r="I88" s="10"/>
      <c r="J88" s="10"/>
      <c r="K88" s="10"/>
      <c r="L88" s="11">
        <v>0</v>
      </c>
      <c r="M88" s="10">
        <f t="shared" si="11"/>
        <v>1060.2</v>
      </c>
      <c r="N88" s="10">
        <f t="shared" si="12"/>
        <v>1060.2</v>
      </c>
      <c r="O88" s="10">
        <f t="shared" si="13"/>
        <v>1060.2</v>
      </c>
      <c r="P88" s="28">
        <f t="shared" si="14"/>
        <v>542.844</v>
      </c>
      <c r="Q88" s="11">
        <f t="shared" si="15"/>
        <v>51.20203735144313</v>
      </c>
      <c r="R88" s="14"/>
    </row>
    <row r="89" spans="1:18" ht="60" customHeight="1">
      <c r="A89" s="15">
        <v>41031000</v>
      </c>
      <c r="B89" s="5" t="s">
        <v>40</v>
      </c>
      <c r="C89" s="9"/>
      <c r="D89" s="10">
        <v>1603.3</v>
      </c>
      <c r="E89" s="10">
        <v>1603.3</v>
      </c>
      <c r="F89" s="10">
        <v>1500.865</v>
      </c>
      <c r="G89" s="11">
        <f t="shared" si="9"/>
        <v>93.61098983346847</v>
      </c>
      <c r="H89" s="10"/>
      <c r="I89" s="10"/>
      <c r="J89" s="10"/>
      <c r="K89" s="10"/>
      <c r="L89" s="11">
        <v>0</v>
      </c>
      <c r="M89" s="10">
        <f t="shared" si="11"/>
        <v>1603.3</v>
      </c>
      <c r="N89" s="10">
        <f t="shared" si="12"/>
        <v>1603.3</v>
      </c>
      <c r="O89" s="10">
        <f t="shared" si="13"/>
        <v>1603.3</v>
      </c>
      <c r="P89" s="28">
        <f t="shared" si="14"/>
        <v>1500.865</v>
      </c>
      <c r="Q89" s="11">
        <f t="shared" si="15"/>
        <v>93.61098983346847</v>
      </c>
      <c r="R89" s="14"/>
    </row>
    <row r="90" spans="1:18" ht="125.25" customHeight="1" hidden="1">
      <c r="A90" s="15">
        <v>41034200</v>
      </c>
      <c r="B90" s="13" t="s">
        <v>71</v>
      </c>
      <c r="C90" s="9"/>
      <c r="D90" s="10">
        <v>0</v>
      </c>
      <c r="E90" s="10">
        <v>0</v>
      </c>
      <c r="F90" s="10">
        <v>0</v>
      </c>
      <c r="G90" s="11" t="e">
        <f t="shared" si="9"/>
        <v>#DIV/0!</v>
      </c>
      <c r="H90" s="10"/>
      <c r="I90" s="10"/>
      <c r="J90" s="10"/>
      <c r="K90" s="10"/>
      <c r="L90" s="11">
        <v>0</v>
      </c>
      <c r="M90" s="10">
        <f t="shared" si="11"/>
        <v>0</v>
      </c>
      <c r="N90" s="10">
        <f t="shared" si="12"/>
        <v>0</v>
      </c>
      <c r="O90" s="10">
        <f t="shared" si="13"/>
        <v>0</v>
      </c>
      <c r="P90" s="28">
        <f t="shared" si="14"/>
        <v>0</v>
      </c>
      <c r="Q90" s="11" t="e">
        <f t="shared" si="15"/>
        <v>#DIV/0!</v>
      </c>
      <c r="R90" s="14"/>
    </row>
    <row r="91" spans="1:18" ht="46.5" customHeight="1">
      <c r="A91" s="15">
        <v>41032600</v>
      </c>
      <c r="B91" s="13" t="s">
        <v>85</v>
      </c>
      <c r="C91" s="9"/>
      <c r="D91" s="10">
        <v>0</v>
      </c>
      <c r="E91" s="10">
        <v>208.7</v>
      </c>
      <c r="F91" s="10">
        <v>132</v>
      </c>
      <c r="G91" s="11">
        <f t="shared" si="9"/>
        <v>63.24868231911835</v>
      </c>
      <c r="H91" s="10"/>
      <c r="I91" s="10"/>
      <c r="J91" s="10"/>
      <c r="K91" s="10"/>
      <c r="L91" s="11"/>
      <c r="M91" s="10">
        <f t="shared" si="11"/>
        <v>0</v>
      </c>
      <c r="N91" s="10">
        <f t="shared" si="12"/>
        <v>208.7</v>
      </c>
      <c r="O91" s="10">
        <f t="shared" si="13"/>
        <v>208.7</v>
      </c>
      <c r="P91" s="28">
        <f t="shared" si="14"/>
        <v>132</v>
      </c>
      <c r="Q91" s="11">
        <f t="shared" si="15"/>
        <v>63.24868231911835</v>
      </c>
      <c r="R91" s="14"/>
    </row>
    <row r="92" spans="1:18" ht="52.5" customHeight="1" hidden="1">
      <c r="A92" s="32">
        <v>41033700</v>
      </c>
      <c r="B92" s="33" t="s">
        <v>84</v>
      </c>
      <c r="C92" s="34"/>
      <c r="D92" s="35"/>
      <c r="E92" s="35"/>
      <c r="F92" s="35"/>
      <c r="G92" s="36"/>
      <c r="H92" s="35"/>
      <c r="I92" s="10"/>
      <c r="J92" s="10"/>
      <c r="K92" s="10"/>
      <c r="L92" s="11"/>
      <c r="M92" s="10">
        <f t="shared" si="11"/>
        <v>0</v>
      </c>
      <c r="N92" s="10">
        <f t="shared" si="12"/>
        <v>0</v>
      </c>
      <c r="O92" s="10">
        <f t="shared" si="13"/>
        <v>0</v>
      </c>
      <c r="P92" s="28">
        <f t="shared" si="14"/>
        <v>0</v>
      </c>
      <c r="Q92" s="11" t="e">
        <f t="shared" si="15"/>
        <v>#DIV/0!</v>
      </c>
      <c r="R92" s="14"/>
    </row>
    <row r="93" spans="1:18" ht="100.5" customHeight="1">
      <c r="A93" s="15">
        <v>41035800</v>
      </c>
      <c r="B93" s="5" t="s">
        <v>72</v>
      </c>
      <c r="C93" s="9"/>
      <c r="D93" s="10">
        <v>492.2</v>
      </c>
      <c r="E93" s="10">
        <v>543.7</v>
      </c>
      <c r="F93" s="10">
        <v>412.326</v>
      </c>
      <c r="G93" s="11">
        <f t="shared" si="9"/>
        <v>75.83704248666544</v>
      </c>
      <c r="H93" s="10"/>
      <c r="I93" s="10"/>
      <c r="J93" s="10"/>
      <c r="K93" s="10"/>
      <c r="L93" s="11">
        <v>0</v>
      </c>
      <c r="M93" s="10">
        <f t="shared" si="11"/>
        <v>492.2</v>
      </c>
      <c r="N93" s="10">
        <f t="shared" si="12"/>
        <v>543.7</v>
      </c>
      <c r="O93" s="10">
        <f t="shared" si="13"/>
        <v>543.7</v>
      </c>
      <c r="P93" s="28">
        <f t="shared" si="14"/>
        <v>412.326</v>
      </c>
      <c r="Q93" s="11">
        <f t="shared" si="15"/>
        <v>75.83704248666544</v>
      </c>
      <c r="R93" s="14"/>
    </row>
    <row r="94" spans="1:18" ht="29.25" customHeight="1" hidden="1">
      <c r="A94" s="15">
        <v>43010000</v>
      </c>
      <c r="B94" s="5" t="s">
        <v>41</v>
      </c>
      <c r="C94" s="9"/>
      <c r="D94" s="10"/>
      <c r="E94" s="10"/>
      <c r="F94" s="10"/>
      <c r="G94" s="11" t="e">
        <f t="shared" si="9"/>
        <v>#DIV/0!</v>
      </c>
      <c r="H94" s="10"/>
      <c r="I94" s="10"/>
      <c r="J94" s="10"/>
      <c r="K94" s="10"/>
      <c r="L94" s="11" t="e">
        <f>K94/I94*100</f>
        <v>#DIV/0!</v>
      </c>
      <c r="M94" s="10">
        <f t="shared" si="11"/>
        <v>0</v>
      </c>
      <c r="N94" s="10">
        <f t="shared" si="12"/>
        <v>0</v>
      </c>
      <c r="O94" s="10">
        <f t="shared" si="13"/>
        <v>0</v>
      </c>
      <c r="P94" s="28">
        <f t="shared" si="14"/>
        <v>0</v>
      </c>
      <c r="Q94" s="11" t="e">
        <f t="shared" si="15"/>
        <v>#DIV/0!</v>
      </c>
      <c r="R94" s="14"/>
    </row>
    <row r="95" spans="1:18" ht="50.25" customHeight="1">
      <c r="A95" s="15">
        <v>41034400</v>
      </c>
      <c r="B95" s="19" t="s">
        <v>78</v>
      </c>
      <c r="C95" s="9"/>
      <c r="D95" s="10"/>
      <c r="E95" s="10"/>
      <c r="F95" s="10"/>
      <c r="G95" s="11"/>
      <c r="H95" s="10">
        <v>531.2</v>
      </c>
      <c r="I95" s="10">
        <v>676.226</v>
      </c>
      <c r="J95" s="10"/>
      <c r="K95" s="10">
        <v>487.133</v>
      </c>
      <c r="L95" s="11">
        <f>K95/I95*100</f>
        <v>72.03701129504041</v>
      </c>
      <c r="M95" s="10">
        <f t="shared" si="11"/>
        <v>531.2</v>
      </c>
      <c r="N95" s="10">
        <f t="shared" si="12"/>
        <v>676.226</v>
      </c>
      <c r="O95" s="10">
        <f t="shared" si="13"/>
        <v>0</v>
      </c>
      <c r="P95" s="28">
        <f t="shared" si="14"/>
        <v>487.133</v>
      </c>
      <c r="Q95" s="11">
        <f t="shared" si="15"/>
        <v>72.03701129504041</v>
      </c>
      <c r="R95" s="14"/>
    </row>
    <row r="96" spans="1:18" ht="19.5" customHeight="1">
      <c r="A96" s="15">
        <v>90010200</v>
      </c>
      <c r="B96" s="5" t="s">
        <v>43</v>
      </c>
      <c r="C96" s="9"/>
      <c r="D96" s="10">
        <f>D69+D70</f>
        <v>88827.23999999999</v>
      </c>
      <c r="E96" s="10">
        <f>E69+E70</f>
        <v>91704.23999999999</v>
      </c>
      <c r="F96" s="10">
        <f>F68+F70</f>
        <v>67748.61499999999</v>
      </c>
      <c r="G96" s="11">
        <f t="shared" si="9"/>
        <v>73.87729836701116</v>
      </c>
      <c r="H96" s="10">
        <f>H69+H70</f>
        <v>1591.9</v>
      </c>
      <c r="I96" s="10">
        <f>I69+I70</f>
        <v>2977.8920000000003</v>
      </c>
      <c r="J96" s="10">
        <f>J69+J70</f>
        <v>0</v>
      </c>
      <c r="K96" s="10">
        <f>K69+K70</f>
        <v>2596.88</v>
      </c>
      <c r="L96" s="11">
        <f>K96/I96*100</f>
        <v>87.2053116768506</v>
      </c>
      <c r="M96" s="10">
        <f t="shared" si="11"/>
        <v>90419.13999999998</v>
      </c>
      <c r="N96" s="10">
        <f t="shared" si="12"/>
        <v>94682.132</v>
      </c>
      <c r="O96" s="10">
        <f t="shared" si="13"/>
        <v>91704.23999999999</v>
      </c>
      <c r="P96" s="28">
        <f t="shared" si="14"/>
        <v>70345.495</v>
      </c>
      <c r="Q96" s="11">
        <f t="shared" si="15"/>
        <v>74.2964839448271</v>
      </c>
      <c r="R96" s="14"/>
    </row>
    <row r="97" spans="1:18" ht="62.25" customHeight="1">
      <c r="A97" s="15">
        <v>41010600</v>
      </c>
      <c r="B97" s="5" t="s">
        <v>73</v>
      </c>
      <c r="C97" s="9"/>
      <c r="D97" s="10">
        <v>1045.3</v>
      </c>
      <c r="E97" s="10">
        <v>1045.3</v>
      </c>
      <c r="F97" s="10">
        <v>690.579</v>
      </c>
      <c r="G97" s="11">
        <f t="shared" si="9"/>
        <v>66.06514876112121</v>
      </c>
      <c r="H97" s="10"/>
      <c r="I97" s="10"/>
      <c r="J97" s="10"/>
      <c r="K97" s="10"/>
      <c r="L97" s="11"/>
      <c r="M97" s="10">
        <f t="shared" si="11"/>
        <v>1045.3</v>
      </c>
      <c r="N97" s="10">
        <f t="shared" si="12"/>
        <v>1045.3</v>
      </c>
      <c r="O97" s="10">
        <f t="shared" si="13"/>
        <v>1045.3</v>
      </c>
      <c r="P97" s="28">
        <f t="shared" si="14"/>
        <v>690.579</v>
      </c>
      <c r="Q97" s="11">
        <f t="shared" si="15"/>
        <v>66.06514876112121</v>
      </c>
      <c r="R97" s="14"/>
    </row>
    <row r="98" spans="1:18" ht="32.25" customHeight="1">
      <c r="A98" s="15">
        <v>41030400</v>
      </c>
      <c r="B98" s="5" t="s">
        <v>60</v>
      </c>
      <c r="C98" s="9"/>
      <c r="D98" s="10">
        <v>0</v>
      </c>
      <c r="E98" s="10">
        <v>0</v>
      </c>
      <c r="F98" s="10">
        <v>0</v>
      </c>
      <c r="G98" s="11"/>
      <c r="H98" s="10">
        <v>0</v>
      </c>
      <c r="I98" s="10">
        <v>80</v>
      </c>
      <c r="J98" s="10"/>
      <c r="K98" s="10">
        <v>80</v>
      </c>
      <c r="L98" s="11">
        <f>K98/I98*100</f>
        <v>100</v>
      </c>
      <c r="M98" s="10">
        <f t="shared" si="11"/>
        <v>0</v>
      </c>
      <c r="N98" s="10">
        <f t="shared" si="12"/>
        <v>80</v>
      </c>
      <c r="O98" s="10">
        <f t="shared" si="13"/>
        <v>0</v>
      </c>
      <c r="P98" s="28">
        <f t="shared" si="14"/>
        <v>80</v>
      </c>
      <c r="Q98" s="11">
        <f t="shared" si="15"/>
        <v>100</v>
      </c>
      <c r="R98" s="14"/>
    </row>
    <row r="99" spans="1:18" ht="15">
      <c r="A99" s="15">
        <v>41035000</v>
      </c>
      <c r="B99" s="5" t="s">
        <v>61</v>
      </c>
      <c r="C99" s="9"/>
      <c r="D99" s="10">
        <v>300.6</v>
      </c>
      <c r="E99" s="10">
        <v>1100.515</v>
      </c>
      <c r="F99" s="10">
        <v>976.089</v>
      </c>
      <c r="G99" s="11">
        <f t="shared" si="9"/>
        <v>88.6938387936557</v>
      </c>
      <c r="H99" s="10">
        <v>14</v>
      </c>
      <c r="I99" s="10">
        <v>502.524</v>
      </c>
      <c r="J99" s="10"/>
      <c r="K99" s="10">
        <v>449.644</v>
      </c>
      <c r="L99" s="11">
        <f>K99/I99*100</f>
        <v>89.47711950076015</v>
      </c>
      <c r="M99" s="10">
        <f t="shared" si="11"/>
        <v>314.6</v>
      </c>
      <c r="N99" s="10">
        <f t="shared" si="12"/>
        <v>1603.0390000000002</v>
      </c>
      <c r="O99" s="10">
        <f t="shared" si="13"/>
        <v>1100.515</v>
      </c>
      <c r="P99" s="28">
        <f t="shared" si="14"/>
        <v>1425.7330000000002</v>
      </c>
      <c r="Q99" s="11">
        <f t="shared" si="15"/>
        <v>88.93938325892258</v>
      </c>
      <c r="R99" s="14"/>
    </row>
    <row r="100" spans="1:18" ht="30" hidden="1">
      <c r="A100" s="15">
        <v>43010000</v>
      </c>
      <c r="B100" s="20" t="s">
        <v>42</v>
      </c>
      <c r="C100" s="9"/>
      <c r="D100" s="10"/>
      <c r="E100" s="10"/>
      <c r="F100" s="10"/>
      <c r="G100" s="11" t="e">
        <f t="shared" si="9"/>
        <v>#DIV/0!</v>
      </c>
      <c r="H100" s="10"/>
      <c r="I100" s="10">
        <v>0</v>
      </c>
      <c r="J100" s="10"/>
      <c r="K100" s="10">
        <v>0</v>
      </c>
      <c r="L100" s="11">
        <v>0</v>
      </c>
      <c r="M100" s="10">
        <f t="shared" si="11"/>
        <v>0</v>
      </c>
      <c r="N100" s="10">
        <f t="shared" si="12"/>
        <v>0</v>
      </c>
      <c r="O100" s="10">
        <f t="shared" si="13"/>
        <v>0</v>
      </c>
      <c r="P100" s="28">
        <f t="shared" si="14"/>
        <v>0</v>
      </c>
      <c r="Q100" s="11" t="e">
        <f t="shared" si="15"/>
        <v>#DIV/0!</v>
      </c>
      <c r="R100" s="14"/>
    </row>
    <row r="101" spans="1:18" ht="15">
      <c r="A101" s="8"/>
      <c r="B101" s="5" t="s">
        <v>44</v>
      </c>
      <c r="C101" s="9" t="e">
        <f>C70+C69</f>
        <v>#REF!</v>
      </c>
      <c r="D101" s="10">
        <f>SUM(D99+D97+D96)</f>
        <v>90173.13999999998</v>
      </c>
      <c r="E101" s="10">
        <f>SUM(E99+E97+E96)</f>
        <v>93850.055</v>
      </c>
      <c r="F101" s="10">
        <f>SUM(F99+F97+F96)</f>
        <v>69415.283</v>
      </c>
      <c r="G101" s="11">
        <f t="shared" si="9"/>
        <v>73.96403017558167</v>
      </c>
      <c r="H101" s="10">
        <f>H96+H99+H100</f>
        <v>1605.9</v>
      </c>
      <c r="I101" s="10">
        <f>I96+I100+I99+I98</f>
        <v>3560.416</v>
      </c>
      <c r="J101" s="10">
        <f>J96+J99</f>
        <v>0</v>
      </c>
      <c r="K101" s="10">
        <f>K96+K100+K99+K98</f>
        <v>3126.5240000000003</v>
      </c>
      <c r="L101" s="11">
        <f>K101/I101*100</f>
        <v>87.81344651860906</v>
      </c>
      <c r="M101" s="10">
        <f t="shared" si="11"/>
        <v>91779.03999999998</v>
      </c>
      <c r="N101" s="10">
        <f t="shared" si="12"/>
        <v>97410.47099999999</v>
      </c>
      <c r="O101" s="10">
        <f t="shared" si="13"/>
        <v>93850.055</v>
      </c>
      <c r="P101" s="28">
        <f t="shared" si="14"/>
        <v>72541.807</v>
      </c>
      <c r="Q101" s="11">
        <f t="shared" si="15"/>
        <v>74.47023534051078</v>
      </c>
      <c r="R101" s="29"/>
    </row>
    <row r="102" spans="1:17" ht="15">
      <c r="A102" s="21"/>
      <c r="D102" s="22"/>
      <c r="E102" s="22"/>
      <c r="F102" s="22"/>
      <c r="G102" s="22"/>
      <c r="H102" s="22"/>
      <c r="I102" s="22"/>
      <c r="J102" s="22"/>
      <c r="K102" s="22"/>
      <c r="L102" s="22"/>
      <c r="M102" s="23"/>
      <c r="N102" s="23"/>
      <c r="O102" s="23"/>
      <c r="P102" s="23"/>
      <c r="Q102" s="22"/>
    </row>
    <row r="103" spans="1:17" ht="15">
      <c r="A103" s="21"/>
      <c r="D103" s="22"/>
      <c r="E103" s="24"/>
      <c r="F103" s="22"/>
      <c r="G103" s="22"/>
      <c r="H103" s="22"/>
      <c r="I103" s="22"/>
      <c r="J103" s="22"/>
      <c r="K103" s="22"/>
      <c r="L103" s="22"/>
      <c r="M103" s="23"/>
      <c r="N103" s="23"/>
      <c r="O103" s="23"/>
      <c r="P103" s="23"/>
      <c r="Q103" s="22"/>
    </row>
    <row r="104" spans="1:17" ht="15">
      <c r="A104" s="21"/>
      <c r="D104" s="22"/>
      <c r="E104" s="24"/>
      <c r="F104" s="22"/>
      <c r="G104" s="22"/>
      <c r="H104" s="22"/>
      <c r="I104" s="22"/>
      <c r="J104" s="22"/>
      <c r="K104" s="22"/>
      <c r="L104" s="22"/>
      <c r="M104" s="23"/>
      <c r="N104" s="23"/>
      <c r="O104" s="23"/>
      <c r="P104" s="23"/>
      <c r="Q104" s="22"/>
    </row>
    <row r="105" spans="1:17" ht="15">
      <c r="A105" s="21"/>
      <c r="D105" s="22"/>
      <c r="E105" s="22"/>
      <c r="F105" s="22"/>
      <c r="G105" s="22"/>
      <c r="H105" s="22"/>
      <c r="I105" s="22"/>
      <c r="J105" s="22"/>
      <c r="K105" s="22"/>
      <c r="L105" s="22"/>
      <c r="M105" s="23"/>
      <c r="N105" s="23"/>
      <c r="O105" s="23"/>
      <c r="P105" s="23"/>
      <c r="Q105" s="22"/>
    </row>
    <row r="106" spans="1:17" ht="15">
      <c r="A106" s="21"/>
      <c r="D106" s="22"/>
      <c r="E106" s="22"/>
      <c r="F106" s="22"/>
      <c r="G106" s="22"/>
      <c r="H106" s="22"/>
      <c r="I106" s="22"/>
      <c r="J106" s="22"/>
      <c r="K106" s="22"/>
      <c r="L106" s="22"/>
      <c r="M106" s="23"/>
      <c r="N106" s="23"/>
      <c r="O106" s="23"/>
      <c r="P106" s="23"/>
      <c r="Q106" s="22"/>
    </row>
    <row r="107" spans="1:17" ht="15">
      <c r="A107" s="21"/>
      <c r="D107" s="22"/>
      <c r="E107" s="22"/>
      <c r="F107" s="22"/>
      <c r="G107" s="22"/>
      <c r="H107" s="22"/>
      <c r="I107" s="22"/>
      <c r="J107" s="22"/>
      <c r="K107" s="22"/>
      <c r="L107" s="22"/>
      <c r="M107" s="23"/>
      <c r="N107" s="23"/>
      <c r="O107" s="23"/>
      <c r="P107" s="23"/>
      <c r="Q107" s="22"/>
    </row>
    <row r="108" spans="1:17" ht="15">
      <c r="A108" s="21"/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23"/>
      <c r="O108" s="23"/>
      <c r="P108" s="23"/>
      <c r="Q108" s="22"/>
    </row>
    <row r="109" spans="1:17" ht="15">
      <c r="A109" s="21"/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3"/>
      <c r="O109" s="23"/>
      <c r="P109" s="23"/>
      <c r="Q109" s="22"/>
    </row>
    <row r="110" spans="1:17" ht="15">
      <c r="A110" s="21"/>
      <c r="D110" s="22"/>
      <c r="E110" s="22"/>
      <c r="F110" s="22"/>
      <c r="G110" s="22"/>
      <c r="H110" s="22"/>
      <c r="I110" s="22"/>
      <c r="J110" s="22"/>
      <c r="K110" s="22"/>
      <c r="L110" s="22"/>
      <c r="M110" s="23"/>
      <c r="N110" s="23"/>
      <c r="O110" s="23"/>
      <c r="P110" s="23"/>
      <c r="Q110" s="22"/>
    </row>
    <row r="111" spans="1:16" ht="15">
      <c r="A111" s="21"/>
      <c r="M111" s="25"/>
      <c r="N111" s="25"/>
      <c r="O111" s="25"/>
      <c r="P111" s="25"/>
    </row>
    <row r="112" spans="1:16" ht="15">
      <c r="A112" s="21"/>
      <c r="M112" s="25"/>
      <c r="N112" s="25"/>
      <c r="O112" s="25"/>
      <c r="P112" s="25"/>
    </row>
    <row r="113" spans="1:16" ht="15">
      <c r="A113" s="21"/>
      <c r="M113" s="25"/>
      <c r="N113" s="25"/>
      <c r="O113" s="25"/>
      <c r="P113" s="25"/>
    </row>
    <row r="114" spans="1:16" ht="15">
      <c r="A114" s="21"/>
      <c r="M114" s="25"/>
      <c r="N114" s="25"/>
      <c r="O114" s="25"/>
      <c r="P114" s="25"/>
    </row>
    <row r="115" spans="1:16" ht="15">
      <c r="A115" s="21"/>
      <c r="M115" s="25"/>
      <c r="N115" s="25"/>
      <c r="O115" s="25"/>
      <c r="P115" s="25"/>
    </row>
    <row r="116" spans="1:16" ht="15">
      <c r="A116" s="21"/>
      <c r="M116" s="25"/>
      <c r="N116" s="25"/>
      <c r="O116" s="25"/>
      <c r="P116" s="25"/>
    </row>
    <row r="117" spans="1:16" ht="15">
      <c r="A117" s="21"/>
      <c r="M117" s="25"/>
      <c r="N117" s="25"/>
      <c r="O117" s="25"/>
      <c r="P117" s="25"/>
    </row>
    <row r="118" spans="1:16" ht="15">
      <c r="A118" s="21"/>
      <c r="M118" s="25"/>
      <c r="N118" s="25"/>
      <c r="O118" s="25"/>
      <c r="P118" s="25"/>
    </row>
    <row r="119" spans="1:16" ht="15">
      <c r="A119" s="21"/>
      <c r="M119" s="25"/>
      <c r="N119" s="25"/>
      <c r="O119" s="25"/>
      <c r="P119" s="25"/>
    </row>
    <row r="120" spans="1:16" ht="15">
      <c r="A120" s="21"/>
      <c r="M120" s="25"/>
      <c r="N120" s="25"/>
      <c r="O120" s="25"/>
      <c r="P120" s="25"/>
    </row>
    <row r="121" spans="1:16" ht="15">
      <c r="A121" s="21"/>
      <c r="M121" s="25"/>
      <c r="N121" s="25"/>
      <c r="O121" s="25"/>
      <c r="P121" s="25"/>
    </row>
    <row r="122" spans="1:16" ht="15">
      <c r="A122" s="21"/>
      <c r="M122" s="25"/>
      <c r="N122" s="25"/>
      <c r="O122" s="25"/>
      <c r="P122" s="25"/>
    </row>
    <row r="123" spans="1:16" ht="15">
      <c r="A123" s="21"/>
      <c r="M123" s="25"/>
      <c r="N123" s="25"/>
      <c r="O123" s="25"/>
      <c r="P123" s="25"/>
    </row>
    <row r="124" spans="13:16" ht="15">
      <c r="M124" s="25"/>
      <c r="N124" s="25"/>
      <c r="O124" s="25"/>
      <c r="P124" s="25"/>
    </row>
    <row r="125" spans="13:16" ht="15">
      <c r="M125" s="25"/>
      <c r="N125" s="25"/>
      <c r="O125" s="25"/>
      <c r="P125" s="25"/>
    </row>
    <row r="126" spans="13:16" ht="15">
      <c r="M126" s="25"/>
      <c r="N126" s="25"/>
      <c r="O126" s="25"/>
      <c r="P126" s="25"/>
    </row>
    <row r="127" spans="13:16" ht="15">
      <c r="M127" s="25"/>
      <c r="N127" s="25"/>
      <c r="O127" s="25"/>
      <c r="P127" s="25"/>
    </row>
    <row r="128" spans="13:16" ht="15">
      <c r="M128" s="25"/>
      <c r="N128" s="25"/>
      <c r="O128" s="25"/>
      <c r="P128" s="25"/>
    </row>
    <row r="129" spans="13:16" ht="15">
      <c r="M129" s="25"/>
      <c r="N129" s="25"/>
      <c r="O129" s="25"/>
      <c r="P129" s="25"/>
    </row>
    <row r="130" spans="13:16" ht="15">
      <c r="M130" s="25"/>
      <c r="N130" s="25"/>
      <c r="O130" s="25"/>
      <c r="P130" s="25"/>
    </row>
    <row r="131" spans="13:16" ht="15">
      <c r="M131" s="25"/>
      <c r="N131" s="25"/>
      <c r="O131" s="25"/>
      <c r="P131" s="25"/>
    </row>
    <row r="132" spans="13:16" ht="15">
      <c r="M132" s="25"/>
      <c r="N132" s="25"/>
      <c r="O132" s="25"/>
      <c r="P132" s="25"/>
    </row>
    <row r="133" spans="13:16" ht="15">
      <c r="M133" s="25"/>
      <c r="N133" s="25"/>
      <c r="O133" s="25"/>
      <c r="P133" s="25"/>
    </row>
    <row r="134" spans="13:16" ht="15">
      <c r="M134" s="25"/>
      <c r="N134" s="25"/>
      <c r="O134" s="25"/>
      <c r="P134" s="25"/>
    </row>
    <row r="135" spans="13:16" ht="15">
      <c r="M135" s="25"/>
      <c r="N135" s="25"/>
      <c r="O135" s="25"/>
      <c r="P135" s="25"/>
    </row>
    <row r="136" spans="13:16" ht="15">
      <c r="M136" s="25"/>
      <c r="N136" s="25"/>
      <c r="O136" s="25"/>
      <c r="P136" s="25"/>
    </row>
    <row r="137" spans="13:16" ht="15">
      <c r="M137" s="25"/>
      <c r="N137" s="25"/>
      <c r="O137" s="25"/>
      <c r="P137" s="25"/>
    </row>
    <row r="138" spans="13:16" ht="15">
      <c r="M138" s="25"/>
      <c r="N138" s="25"/>
      <c r="O138" s="25"/>
      <c r="P138" s="25"/>
    </row>
    <row r="139" spans="13:16" ht="15">
      <c r="M139" s="25"/>
      <c r="N139" s="25"/>
      <c r="O139" s="25"/>
      <c r="P139" s="25"/>
    </row>
    <row r="140" spans="13:16" ht="15">
      <c r="M140" s="25"/>
      <c r="N140" s="25"/>
      <c r="O140" s="25"/>
      <c r="P140" s="25"/>
    </row>
    <row r="141" spans="13:16" ht="15">
      <c r="M141" s="25"/>
      <c r="N141" s="25"/>
      <c r="O141" s="25"/>
      <c r="P141" s="25"/>
    </row>
    <row r="142" spans="13:16" ht="15">
      <c r="M142" s="25"/>
      <c r="N142" s="25"/>
      <c r="O142" s="25"/>
      <c r="P142" s="25"/>
    </row>
    <row r="143" spans="13:16" ht="15">
      <c r="M143" s="25"/>
      <c r="N143" s="25"/>
      <c r="O143" s="25"/>
      <c r="P143" s="25"/>
    </row>
    <row r="144" spans="13:16" ht="15">
      <c r="M144" s="25"/>
      <c r="N144" s="25"/>
      <c r="O144" s="25"/>
      <c r="P144" s="25"/>
    </row>
    <row r="145" spans="13:16" ht="15">
      <c r="M145" s="25"/>
      <c r="N145" s="25"/>
      <c r="O145" s="25"/>
      <c r="P145" s="25"/>
    </row>
    <row r="146" spans="13:16" ht="15">
      <c r="M146" s="25"/>
      <c r="N146" s="25"/>
      <c r="O146" s="25"/>
      <c r="P146" s="25"/>
    </row>
    <row r="147" spans="13:16" ht="15">
      <c r="M147" s="25"/>
      <c r="N147" s="25"/>
      <c r="O147" s="25"/>
      <c r="P147" s="25"/>
    </row>
    <row r="148" spans="13:16" ht="15">
      <c r="M148" s="25"/>
      <c r="N148" s="25"/>
      <c r="O148" s="25"/>
      <c r="P148" s="25"/>
    </row>
    <row r="149" spans="13:16" ht="15">
      <c r="M149" s="25"/>
      <c r="N149" s="25"/>
      <c r="O149" s="25"/>
      <c r="P149" s="25"/>
    </row>
    <row r="150" spans="13:16" ht="15">
      <c r="M150" s="25"/>
      <c r="N150" s="25"/>
      <c r="O150" s="25"/>
      <c r="P150" s="25"/>
    </row>
  </sheetData>
  <mergeCells count="22">
    <mergeCell ref="A1:Q1"/>
    <mergeCell ref="A2:P2"/>
    <mergeCell ref="C4:G4"/>
    <mergeCell ref="H4:L4"/>
    <mergeCell ref="M4:Q4"/>
    <mergeCell ref="A5:A8"/>
    <mergeCell ref="B5:B8"/>
    <mergeCell ref="C5:C8"/>
    <mergeCell ref="D5:D7"/>
    <mergeCell ref="E5:E8"/>
    <mergeCell ref="G5:G7"/>
    <mergeCell ref="H5:H7"/>
    <mergeCell ref="F5:F7"/>
    <mergeCell ref="I5:I8"/>
    <mergeCell ref="J5:J8"/>
    <mergeCell ref="L5:L7"/>
    <mergeCell ref="K5:K7"/>
    <mergeCell ref="Q5:Q7"/>
    <mergeCell ref="M5:M7"/>
    <mergeCell ref="N5:N8"/>
    <mergeCell ref="O5:O8"/>
    <mergeCell ref="P5:P8"/>
  </mergeCells>
  <printOptions/>
  <pageMargins left="0.2" right="0.21" top="0.32" bottom="0.17" header="0.5118110236220472" footer="0.17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2012-10-25T13:54:52Z</cp:lastPrinted>
  <dcterms:created xsi:type="dcterms:W3CDTF">1996-10-08T23:32:33Z</dcterms:created>
  <dcterms:modified xsi:type="dcterms:W3CDTF">2012-10-25T13:54:56Z</dcterms:modified>
  <cp:category/>
  <cp:version/>
  <cp:contentType/>
  <cp:contentStatus/>
</cp:coreProperties>
</file>