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80" windowWidth="9720" windowHeight="6495" activeTab="0"/>
  </bookViews>
  <sheets>
    <sheet name="видатки " sheetId="1" r:id="rId1"/>
  </sheets>
  <definedNames>
    <definedName name="_xlnm.Print_Titles" localSheetId="0">'видатки '!$4:$6</definedName>
  </definedNames>
  <calcPr fullCalcOnLoad="1"/>
</workbook>
</file>

<file path=xl/sharedStrings.xml><?xml version="1.0" encoding="utf-8"?>
<sst xmlns="http://schemas.openxmlformats.org/spreadsheetml/2006/main" count="143" uniqueCount="132">
  <si>
    <t>Додаток 2</t>
  </si>
  <si>
    <t>Код функцїї</t>
  </si>
  <si>
    <t>Загальний фонд</t>
  </si>
  <si>
    <t>Спеціальний фонд</t>
  </si>
  <si>
    <t>РАЗОМ</t>
  </si>
  <si>
    <t>Уточнений  план на 2003 рік</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</si>
  <si>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</si>
  <si>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</si>
  <si>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</si>
  <si>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</si>
  <si>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</si>
  <si>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</si>
  <si>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060702</t>
  </si>
  <si>
    <t>070000</t>
  </si>
  <si>
    <t>Освіта</t>
  </si>
  <si>
    <t>080000</t>
  </si>
  <si>
    <t>Охорона здоров"я</t>
  </si>
  <si>
    <t>090000</t>
  </si>
  <si>
    <t>Соціальний захист та соціальне забезпечення</t>
  </si>
  <si>
    <t>090201</t>
  </si>
  <si>
    <t>090202</t>
  </si>
  <si>
    <t>090204</t>
  </si>
  <si>
    <t>090205</t>
  </si>
  <si>
    <t>90206</t>
  </si>
  <si>
    <t>090207</t>
  </si>
  <si>
    <t>090208</t>
  </si>
  <si>
    <t>090209</t>
  </si>
  <si>
    <t>Інші пільги громадянам ,які постраждали внаслідок Чорноб. Катастрофи</t>
  </si>
  <si>
    <t>090301</t>
  </si>
  <si>
    <t>090302</t>
  </si>
  <si>
    <t>Допомога у зв"язку з вагітністю і пологами</t>
  </si>
  <si>
    <t>090303</t>
  </si>
  <si>
    <t>090304</t>
  </si>
  <si>
    <t>090305</t>
  </si>
  <si>
    <t>090306</t>
  </si>
  <si>
    <t>090401</t>
  </si>
  <si>
    <t>090405</t>
  </si>
  <si>
    <t>091101</t>
  </si>
  <si>
    <t>091103</t>
  </si>
  <si>
    <t>091209</t>
  </si>
  <si>
    <t>091204</t>
  </si>
  <si>
    <t>091300</t>
  </si>
  <si>
    <t>Державна соціальна допомога інвалідам з дитинства та дітям - інвалідам</t>
  </si>
  <si>
    <t>100000</t>
  </si>
  <si>
    <t>Житлово - комунальне господарство</t>
  </si>
  <si>
    <t>110000</t>
  </si>
  <si>
    <t>Культура і мистецтво</t>
  </si>
  <si>
    <t>120000</t>
  </si>
  <si>
    <t>Засоби масової інформації</t>
  </si>
  <si>
    <t>120201</t>
  </si>
  <si>
    <t>Періодичні видання (газета)</t>
  </si>
  <si>
    <t>130000</t>
  </si>
  <si>
    <t>Фізична культура і спорт</t>
  </si>
  <si>
    <t>170000</t>
  </si>
  <si>
    <t>Транспорт, дорожне господарство</t>
  </si>
  <si>
    <t>250000</t>
  </si>
  <si>
    <t>Видатки не віднесені до основної групи</t>
  </si>
  <si>
    <t>250404</t>
  </si>
  <si>
    <t>Інші видатки</t>
  </si>
  <si>
    <t>РАЗОМ ВИДАТКІВ</t>
  </si>
  <si>
    <t>250311</t>
  </si>
  <si>
    <t>ВСЬОГО ВИДАТКІВ</t>
  </si>
  <si>
    <t>1</t>
  </si>
  <si>
    <t>тис.грн.</t>
  </si>
  <si>
    <t xml:space="preserve">Затверджено на рік </t>
  </si>
  <si>
    <t>% викон. до уточн. плану на рік</t>
  </si>
  <si>
    <t>Найменування показників</t>
  </si>
  <si>
    <t>090210</t>
  </si>
  <si>
    <t>090307</t>
  </si>
  <si>
    <t>Допомога на дітей одиноким матерям</t>
  </si>
  <si>
    <t>Тимчасова державна допомога дітям</t>
  </si>
  <si>
    <t xml:space="preserve">Державна  соціальна допомога  малозабезпеченим сім"ям </t>
  </si>
  <si>
    <t>090214</t>
  </si>
  <si>
    <t>Пільги окремим категоріям громадян з послуг зв"язку</t>
  </si>
  <si>
    <t>091108</t>
  </si>
  <si>
    <t xml:space="preserve">Дотація вирівнювання, що передається з районних та міських бюджетів </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</si>
  <si>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Батькiвщиною,жертвам нацистських переслiдувань на придбання  твердого палива та скрапленого газу                   </t>
  </si>
  <si>
    <t xml:space="preserve">Iншi пiльги ветеранам вiйськової служби, ветеранам   органiв внутрiшнiх справ, ветеранам державної   пожежної охорони,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державної пожежної охорони та ветеранiв Державної служби спецiального зв'язку та  захисту iнформацiї України, особам, звiльненим з  вiйськової служби, якi стали iнвалiдами пiд час проходження вiйськової служби, пенсiонерам з числа  слiдчих прокуратури                                   </t>
  </si>
  <si>
    <t xml:space="preserve">Допомога на догляд за дитиною вiком до 3 рокiв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</si>
  <si>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</si>
  <si>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</si>
  <si>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</si>
  <si>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Місцева пожежна охорона </t>
  </si>
  <si>
    <t xml:space="preserve">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</si>
  <si>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вiйськової служби, ветеранам органiв внутрiшнiх справ, ветеранам державної пожежної охорони,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державної пожежної охорони та ветеранiв Державної служби спецiального зв'язку та      захисту iнформацiї України, звiльненим зi служби за вiком, хворобою або вислугою рокiв працiвникам   мiлiцiї, особам начальницького складу податкової   мiлiцiї, рядового i начальницького складу  кримiнально-виконавчої системи, державної пожежної  охорони, дiтям (до досягнення повнолiття) працiвникiв мiлiцiї, осiб начальницького складу податкової мiлiцiї, рядового i начальницького  складу кримiнально-виконавчої системи, державної пожежної охорони, загиблих або померлих у зв'язку з виконанням службових обов'язкiв, непрацездатним       членам сiмей, якi перебували на їх утриманнi, на придбання твердого палива                             </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</si>
  <si>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оплату житлово-комунальних послуг</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</si>
  <si>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</si>
  <si>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090308</t>
  </si>
  <si>
    <t>Допомога при усиновленні дитини</t>
  </si>
  <si>
    <t>090406</t>
  </si>
  <si>
    <t>Запобігання та ліквідація надзвичайних ситуацій та наслідків стихійного лиха</t>
  </si>
  <si>
    <t>Допомога на дітей, над якими встановлено  опіку чи піклування</t>
  </si>
  <si>
    <t>Субсидії населенню  для відшкодування витрат на  оплату  житлово - 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</si>
  <si>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</si>
  <si>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Утримання центрів соціальних служб для сім"ї, дітей та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</si>
  <si>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</si>
  <si>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Фінансова підтримка громадських організацій інвалідів і ветеранів</t>
  </si>
  <si>
    <t>Територіальні центри і відділення соціальної допомоги на дому</t>
  </si>
  <si>
    <t>Соціальні програми і заходи державних органів у справах молоді</t>
  </si>
  <si>
    <t>210105</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</si>
  <si>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</si>
  <si>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</si>
  <si>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</si>
  <si>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</si>
  <si>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</si>
  <si>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</si>
  <si>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090412</t>
  </si>
  <si>
    <t xml:space="preserve">Інші видатки на соціальний захист населення </t>
  </si>
  <si>
    <t>090416</t>
  </si>
  <si>
    <t>Інші видатки на соціальний захист ветеранів війни та праці</t>
  </si>
  <si>
    <t>250102</t>
  </si>
  <si>
    <t>Резервний фонд</t>
  </si>
  <si>
    <t>Інші субвенції</t>
  </si>
  <si>
    <t>Охорона та раціональне використання природних ресурсів</t>
  </si>
  <si>
    <t>090203</t>
  </si>
  <si>
    <t xml:space="preserve">Iншi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</si>
  <si>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 xml:space="preserve">Допомога при народженні дитини </t>
  </si>
  <si>
    <t>091102</t>
  </si>
  <si>
    <t>Програми і заходи центрів соціальних служб для сімї дітей та молоді</t>
  </si>
  <si>
    <t>150000</t>
  </si>
  <si>
    <t>Будівнитство</t>
  </si>
  <si>
    <t>250324</t>
  </si>
  <si>
    <t>Субвенція іншим бюджетам на виконання інвестиційних об"єктів</t>
  </si>
  <si>
    <t xml:space="preserve">Уточнений план на 2012 рік </t>
  </si>
  <si>
    <t>091205</t>
  </si>
  <si>
    <t>250354</t>
  </si>
  <si>
    <t>250319</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</si>
  <si>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</si>
  <si>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</si>
  <si>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</si>
  <si>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      Звіт про виконання видаткової частини районного бюджету за 9 місяців 2012 року</t>
  </si>
  <si>
    <t>Виконано за 9 місяців 2012 року</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</si>
</sst>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s>
  <fonts count="9">
    <font>
      <sz val="10"/>
      <name val="Arial Cyr"/>
      <family val="0"/>
    </font>
    <font>
      <sz val="10"/>
      <name val="Times New Roman"/>
      <family val="1"/>
    </font>
    <font>
      <sz val="14"/>
      <name val="Times New Roman"/>
      <family val="1"/>
    </font>
    <font>
      <u val="single"/>
      <sz val="10"/>
      <color indexed="12"/>
      <name val="Arial Cyr"/>
      <family val="0"/>
    </font>
    <font>
      <u val="single"/>
      <sz val="10"/>
      <color indexed="36"/>
      <name val="Arial Cyr"/>
      <family val="0"/>
    </font>
    <font>
      <b/>
      <sz val="10"/>
      <name val="Times New Roman"/>
      <family val="1"/>
    </font>
    <font>
      <sz val="11.5"/>
      <name val="Times New Roman"/>
      <family val="1"/>
    </font>
    <font>
      <b/>
      <sz val="11.5"/>
      <name val="Times New Roman"/>
      <family val="1"/>
    </font>
    <font>
      <sz val="11"/>
      <name val="Times New Roman"/>
      <family val="1"/>
    </font>
  </fonts>
  <fills count="2">
    <fill>
      <patternFill/>
    </fill>
    <fill>
      <patternFill patternType="gray125"/>
    </fill>
  </fills>
  <borders count="21">
    <border>
      <left/>
      <right/>
      <top/>
      <bottom/>
      <diagonal/>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style="medium"/>
      <top>
        <color indexed="63"/>
      </top>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style="thin"/>
      <right style="medium"/>
      <top>
        <color indexed="63"/>
      </top>
      <bottom style="thin"/>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3">
    <xf numFmtId="0" fontId="0" fillId="0" borderId="0" xfId="0" applyAlignment="1">
      <alignment/>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wrapText="1"/>
    </xf>
    <xf numFmtId="1" fontId="1" fillId="0" borderId="2" xfId="0" applyNumberFormat="1" applyFont="1" applyBorder="1" applyAlignment="1">
      <alignment horizontal="center"/>
    </xf>
    <xf numFmtId="49" fontId="1" fillId="0" borderId="0" xfId="0" applyNumberFormat="1" applyFont="1" applyAlignment="1">
      <alignment/>
    </xf>
    <xf numFmtId="0" fontId="1" fillId="0" borderId="0" xfId="0" applyFont="1" applyAlignment="1">
      <alignment/>
    </xf>
    <xf numFmtId="0" fontId="1" fillId="0" borderId="0" xfId="0" applyFont="1" applyBorder="1" applyAlignment="1">
      <alignment/>
    </xf>
    <xf numFmtId="49"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xf>
    <xf numFmtId="0" fontId="1" fillId="0" borderId="5" xfId="0" applyFont="1" applyBorder="1" applyAlignment="1">
      <alignment horizontal="center"/>
    </xf>
    <xf numFmtId="0" fontId="1" fillId="0" borderId="1" xfId="0" applyFont="1" applyBorder="1" applyAlignment="1">
      <alignment horizontal="center" wrapText="1"/>
    </xf>
    <xf numFmtId="0" fontId="1" fillId="0" borderId="3" xfId="0" applyFont="1" applyBorder="1" applyAlignment="1">
      <alignment horizontal="center" vertical="center" wrapText="1"/>
    </xf>
    <xf numFmtId="0" fontId="1" fillId="0" borderId="0"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2" xfId="0" applyNumberFormat="1" applyFont="1" applyBorder="1" applyAlignment="1">
      <alignment horizontal="center"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justify" vertical="center" wrapText="1"/>
    </xf>
    <xf numFmtId="173" fontId="1" fillId="0" borderId="0" xfId="0" applyNumberFormat="1" applyFont="1" applyAlignment="1">
      <alignment/>
    </xf>
    <xf numFmtId="0" fontId="1" fillId="0" borderId="0" xfId="0" applyFont="1" applyAlignment="1">
      <alignment horizontal="center"/>
    </xf>
    <xf numFmtId="2" fontId="1" fillId="0" borderId="0" xfId="0" applyNumberFormat="1" applyFont="1" applyBorder="1" applyAlignment="1">
      <alignment/>
    </xf>
    <xf numFmtId="0" fontId="2" fillId="0" borderId="0" xfId="0" applyFont="1" applyAlignment="1">
      <alignment horizontal="center"/>
    </xf>
    <xf numFmtId="0" fontId="1" fillId="0" borderId="0" xfId="0" applyFont="1" applyAlignment="1">
      <alignment horizontal="center"/>
    </xf>
    <xf numFmtId="173" fontId="1" fillId="0" borderId="2" xfId="0" applyNumberFormat="1" applyFont="1" applyBorder="1" applyAlignment="1">
      <alignment horizontal="center" vertical="center"/>
    </xf>
    <xf numFmtId="2" fontId="1" fillId="0" borderId="0" xfId="0" applyNumberFormat="1" applyFont="1" applyBorder="1" applyAlignment="1">
      <alignment horizontal="center" vertical="center"/>
    </xf>
    <xf numFmtId="0" fontId="1" fillId="0" borderId="0" xfId="0" applyFont="1" applyBorder="1" applyAlignment="1">
      <alignment horizontal="center" vertical="center"/>
    </xf>
    <xf numFmtId="173" fontId="5" fillId="0" borderId="0" xfId="0" applyNumberFormat="1" applyFont="1" applyBorder="1" applyAlignment="1">
      <alignment horizontal="center" vertical="center"/>
    </xf>
    <xf numFmtId="0" fontId="1" fillId="0" borderId="2" xfId="0" applyFont="1" applyBorder="1" applyAlignment="1">
      <alignment horizontal="center" vertical="center"/>
    </xf>
    <xf numFmtId="2" fontId="1" fillId="0" borderId="2" xfId="0" applyNumberFormat="1" applyFont="1" applyBorder="1" applyAlignment="1">
      <alignment horizontal="center" vertical="center"/>
    </xf>
    <xf numFmtId="0" fontId="1" fillId="0" borderId="0" xfId="0" applyFont="1" applyAlignment="1">
      <alignment horizontal="center" vertical="center"/>
    </xf>
    <xf numFmtId="49" fontId="6" fillId="0" borderId="2" xfId="0" applyNumberFormat="1" applyFont="1" applyBorder="1" applyAlignment="1">
      <alignment horizontal="center" vertical="center" wrapText="1"/>
    </xf>
    <xf numFmtId="173" fontId="6" fillId="0" borderId="2" xfId="0" applyNumberFormat="1" applyFont="1" applyBorder="1" applyAlignment="1">
      <alignment horizontal="center" vertical="center" wrapText="1"/>
    </xf>
    <xf numFmtId="172" fontId="6" fillId="0" borderId="2" xfId="0" applyNumberFormat="1" applyFont="1" applyBorder="1" applyAlignment="1">
      <alignment horizontal="center" vertical="center"/>
    </xf>
    <xf numFmtId="173" fontId="6" fillId="0" borderId="2" xfId="0" applyNumberFormat="1" applyFont="1" applyBorder="1" applyAlignment="1">
      <alignment horizontal="center" vertical="center"/>
    </xf>
    <xf numFmtId="2" fontId="6" fillId="0" borderId="9" xfId="0" applyNumberFormat="1"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left" vertical="center" wrapText="1"/>
    </xf>
    <xf numFmtId="49" fontId="6" fillId="0" borderId="2" xfId="0" applyNumberFormat="1" applyFont="1" applyBorder="1" applyAlignment="1">
      <alignment horizontal="center" vertical="center"/>
    </xf>
    <xf numFmtId="172"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173" fontId="7" fillId="0" borderId="2" xfId="0" applyNumberFormat="1" applyFont="1" applyBorder="1" applyAlignment="1">
      <alignment horizontal="center" vertical="center"/>
    </xf>
    <xf numFmtId="172" fontId="7" fillId="0" borderId="2" xfId="0" applyNumberFormat="1" applyFont="1" applyBorder="1" applyAlignment="1">
      <alignment horizontal="center" vertical="center"/>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73" fontId="7" fillId="0" borderId="2"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 xfId="0" applyFont="1" applyBorder="1" applyAlignment="1">
      <alignment horizontal="center" vertical="center" wrapText="1"/>
    </xf>
    <xf numFmtId="49"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49" fontId="6" fillId="0" borderId="19"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20" xfId="0" applyFont="1" applyBorder="1" applyAlignment="1">
      <alignment horizontal="center" vertical="center" wrapText="1"/>
    </xf>
    <xf numFmtId="0" fontId="8" fillId="0" borderId="0" xfId="0" applyFont="1" applyAlignment="1">
      <alignment/>
    </xf>
    <xf numFmtId="0" fontId="6" fillId="0" borderId="0" xfId="0" applyFont="1" applyAlignment="1">
      <alignment horizontal="left" vertical="center" wrapText="1"/>
    </xf>
    <xf numFmtId="0" fontId="7" fillId="0" borderId="2" xfId="0" applyFont="1" applyBorder="1" applyAlignment="1">
      <alignment horizontal="left" vertical="center" wrapText="1"/>
    </xf>
    <xf numFmtId="0" fontId="6" fillId="0" borderId="2" xfId="0" applyFont="1" applyBorder="1" applyAlignment="1">
      <alignment horizontal="left"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2"/>
  <sheetViews>
    <sheetView tabSelected="1" workbookViewId="0" topLeftCell="A1">
      <pane xSplit="2" ySplit="9" topLeftCell="I55" activePane="bottomRight" state="frozen"/>
      <selection pane="topLeft" activeCell="A1" sqref="A1"/>
      <selection pane="topRight" activeCell="C1" sqref="C1"/>
      <selection pane="bottomLeft" activeCell="A10" sqref="A10"/>
      <selection pane="bottomRight" activeCell="B64" sqref="B64"/>
    </sheetView>
  </sheetViews>
  <sheetFormatPr defaultColWidth="9.00390625" defaultRowHeight="12.75"/>
  <cols>
    <col min="1" max="1" width="7.375" style="6" customWidth="1"/>
    <col min="2" max="2" width="93.25390625" style="7" customWidth="1"/>
    <col min="3" max="3" width="12.75390625" style="7" customWidth="1"/>
    <col min="4" max="4" width="13.75390625" style="7" customWidth="1"/>
    <col min="5" max="5" width="0.2421875" style="7" hidden="1" customWidth="1"/>
    <col min="6" max="6" width="13.125" style="7" customWidth="1"/>
    <col min="7" max="7" width="14.125" style="7" customWidth="1"/>
    <col min="8" max="8" width="12.875" style="7" customWidth="1"/>
    <col min="9" max="9" width="12.75390625" style="7" customWidth="1"/>
    <col min="10" max="10" width="2.00390625" style="7" hidden="1" customWidth="1"/>
    <col min="11" max="11" width="14.375" style="7" customWidth="1"/>
    <col min="12" max="12" width="12.25390625" style="7" customWidth="1"/>
    <col min="13" max="13" width="13.125" style="7" customWidth="1"/>
    <col min="14" max="14" width="12.875" style="7" customWidth="1"/>
    <col min="15" max="15" width="10.25390625" style="7" hidden="1" customWidth="1"/>
    <col min="16" max="16" width="12.25390625" style="7" customWidth="1"/>
    <col min="17" max="17" width="4.375" style="7" hidden="1" customWidth="1"/>
    <col min="18" max="18" width="11.625" style="7" customWidth="1"/>
    <col min="19" max="19" width="7.375" style="7" customWidth="1"/>
    <col min="20" max="21" width="9.125" style="7" customWidth="1"/>
    <col min="22" max="22" width="10.375" style="7" customWidth="1"/>
    <col min="23" max="16384" width="9.125" style="7" customWidth="1"/>
  </cols>
  <sheetData>
    <row r="1" spans="2:17" ht="12.75">
      <c r="B1" s="31"/>
      <c r="C1" s="31"/>
      <c r="D1" s="31"/>
      <c r="E1" s="31"/>
      <c r="F1" s="31"/>
      <c r="G1" s="28"/>
      <c r="H1" s="28"/>
      <c r="Q1" s="7" t="s">
        <v>0</v>
      </c>
    </row>
    <row r="2" spans="2:14" ht="18.75">
      <c r="B2" s="30" t="s">
        <v>130</v>
      </c>
      <c r="C2" s="30"/>
      <c r="D2" s="30"/>
      <c r="E2" s="30"/>
      <c r="F2" s="30"/>
      <c r="G2" s="30"/>
      <c r="H2" s="30"/>
      <c r="I2" s="30"/>
      <c r="J2" s="30"/>
      <c r="K2" s="30"/>
      <c r="L2" s="30"/>
      <c r="M2" s="30"/>
      <c r="N2" s="30"/>
    </row>
    <row r="3" spans="2:16" ht="15.75" thickBot="1">
      <c r="B3" s="28"/>
      <c r="C3" s="28"/>
      <c r="D3" s="28"/>
      <c r="E3" s="28"/>
      <c r="F3" s="28"/>
      <c r="G3" s="28"/>
      <c r="H3" s="28"/>
      <c r="I3" s="28"/>
      <c r="J3" s="28"/>
      <c r="K3" s="28"/>
      <c r="L3" s="28"/>
      <c r="M3" s="28"/>
      <c r="N3" s="28"/>
      <c r="P3" s="69" t="s">
        <v>63</v>
      </c>
    </row>
    <row r="4" spans="1:22" ht="15.75" customHeight="1">
      <c r="A4" s="56" t="s">
        <v>1</v>
      </c>
      <c r="B4" s="57" t="s">
        <v>66</v>
      </c>
      <c r="C4" s="58" t="s">
        <v>2</v>
      </c>
      <c r="D4" s="59"/>
      <c r="E4" s="59"/>
      <c r="F4" s="59"/>
      <c r="G4" s="60"/>
      <c r="H4" s="58" t="s">
        <v>3</v>
      </c>
      <c r="I4" s="59"/>
      <c r="J4" s="59"/>
      <c r="K4" s="59"/>
      <c r="L4" s="59"/>
      <c r="M4" s="61" t="s">
        <v>4</v>
      </c>
      <c r="N4" s="61"/>
      <c r="O4" s="61"/>
      <c r="P4" s="61"/>
      <c r="Q4" s="61"/>
      <c r="R4" s="61"/>
      <c r="S4" s="8"/>
      <c r="T4" s="8"/>
      <c r="U4" s="8"/>
      <c r="V4" s="8"/>
    </row>
    <row r="5" spans="1:22" ht="12.75" customHeight="1">
      <c r="A5" s="62"/>
      <c r="B5" s="63"/>
      <c r="C5" s="64" t="s">
        <v>64</v>
      </c>
      <c r="D5" s="63" t="s">
        <v>123</v>
      </c>
      <c r="E5" s="63" t="s">
        <v>5</v>
      </c>
      <c r="F5" s="63" t="s">
        <v>131</v>
      </c>
      <c r="G5" s="64" t="s">
        <v>65</v>
      </c>
      <c r="H5" s="64" t="s">
        <v>64</v>
      </c>
      <c r="I5" s="63" t="s">
        <v>123</v>
      </c>
      <c r="J5" s="63" t="s">
        <v>5</v>
      </c>
      <c r="K5" s="63" t="s">
        <v>131</v>
      </c>
      <c r="L5" s="65" t="s">
        <v>65</v>
      </c>
      <c r="M5" s="64" t="s">
        <v>64</v>
      </c>
      <c r="N5" s="63" t="s">
        <v>123</v>
      </c>
      <c r="O5" s="63" t="s">
        <v>5</v>
      </c>
      <c r="P5" s="63" t="s">
        <v>131</v>
      </c>
      <c r="Q5" s="61" t="s">
        <v>65</v>
      </c>
      <c r="R5" s="61" t="s">
        <v>65</v>
      </c>
      <c r="S5" s="8"/>
      <c r="T5" s="8"/>
      <c r="U5" s="8"/>
      <c r="V5" s="8"/>
    </row>
    <row r="6" spans="1:22" ht="49.5" customHeight="1" thickBot="1">
      <c r="A6" s="66"/>
      <c r="B6" s="67"/>
      <c r="C6" s="67"/>
      <c r="D6" s="67"/>
      <c r="E6" s="67"/>
      <c r="F6" s="67"/>
      <c r="G6" s="67"/>
      <c r="H6" s="67"/>
      <c r="I6" s="67"/>
      <c r="J6" s="67"/>
      <c r="K6" s="67"/>
      <c r="L6" s="68"/>
      <c r="M6" s="67"/>
      <c r="N6" s="67"/>
      <c r="O6" s="67"/>
      <c r="P6" s="67"/>
      <c r="Q6" s="61"/>
      <c r="R6" s="61"/>
      <c r="S6" s="8"/>
      <c r="T6" s="8"/>
      <c r="U6" s="8"/>
      <c r="V6" s="8"/>
    </row>
    <row r="7" spans="1:22" ht="30" customHeight="1" hidden="1" thickBot="1">
      <c r="A7" s="9"/>
      <c r="B7" s="10"/>
      <c r="C7" s="10"/>
      <c r="D7" s="11"/>
      <c r="E7" s="11"/>
      <c r="F7" s="12"/>
      <c r="G7" s="12"/>
      <c r="H7" s="12"/>
      <c r="I7" s="12"/>
      <c r="J7" s="13"/>
      <c r="K7" s="14"/>
      <c r="L7" s="8"/>
      <c r="M7" s="8"/>
      <c r="N7" s="15"/>
      <c r="O7" s="12"/>
      <c r="P7" s="16"/>
      <c r="Q7" s="17"/>
      <c r="R7" s="18"/>
      <c r="S7" s="8"/>
      <c r="T7" s="8"/>
      <c r="U7" s="8"/>
      <c r="V7" s="8"/>
    </row>
    <row r="8" spans="1:22" ht="30" customHeight="1" hidden="1">
      <c r="A8" s="9"/>
      <c r="B8" s="10"/>
      <c r="C8" s="10"/>
      <c r="D8" s="11"/>
      <c r="E8" s="11"/>
      <c r="F8" s="12"/>
      <c r="G8" s="19"/>
      <c r="H8" s="19"/>
      <c r="I8" s="19"/>
      <c r="J8" s="20"/>
      <c r="K8" s="8"/>
      <c r="L8" s="8"/>
      <c r="M8" s="8"/>
      <c r="N8" s="21"/>
      <c r="O8" s="12"/>
      <c r="P8" s="16"/>
      <c r="Q8" s="17"/>
      <c r="R8" s="18"/>
      <c r="S8" s="8"/>
      <c r="T8" s="8"/>
      <c r="U8" s="8"/>
      <c r="V8" s="8"/>
    </row>
    <row r="9" spans="1:22" ht="30" customHeight="1" hidden="1">
      <c r="A9" s="1" t="s">
        <v>62</v>
      </c>
      <c r="B9" s="1">
        <v>2</v>
      </c>
      <c r="C9" s="1">
        <v>3</v>
      </c>
      <c r="D9" s="2">
        <v>4</v>
      </c>
      <c r="E9" s="2"/>
      <c r="F9" s="2">
        <v>5</v>
      </c>
      <c r="G9" s="2">
        <v>6</v>
      </c>
      <c r="H9" s="2">
        <v>7</v>
      </c>
      <c r="I9" s="3">
        <v>8</v>
      </c>
      <c r="J9" s="3"/>
      <c r="K9" s="3">
        <v>9</v>
      </c>
      <c r="L9" s="3">
        <v>10</v>
      </c>
      <c r="M9" s="3">
        <v>11</v>
      </c>
      <c r="N9" s="3">
        <v>12</v>
      </c>
      <c r="O9" s="2"/>
      <c r="P9" s="1">
        <v>13</v>
      </c>
      <c r="Q9" s="4"/>
      <c r="R9" s="5">
        <v>14</v>
      </c>
      <c r="S9" s="8"/>
      <c r="T9" s="8"/>
      <c r="U9" s="8"/>
      <c r="V9" s="8"/>
    </row>
    <row r="10" spans="1:22" ht="16.5" customHeight="1">
      <c r="A10" s="39" t="s">
        <v>6</v>
      </c>
      <c r="B10" s="45" t="s">
        <v>7</v>
      </c>
      <c r="C10" s="40">
        <f>C11</f>
        <v>856.4</v>
      </c>
      <c r="D10" s="40">
        <f>D11</f>
        <v>864.094</v>
      </c>
      <c r="E10" s="40">
        <f>E11</f>
        <v>0</v>
      </c>
      <c r="F10" s="40">
        <f>F11</f>
        <v>591.432</v>
      </c>
      <c r="G10" s="41">
        <f>F10/D10*100</f>
        <v>68.44533117924671</v>
      </c>
      <c r="H10" s="42"/>
      <c r="I10" s="42"/>
      <c r="J10" s="42"/>
      <c r="K10" s="42"/>
      <c r="L10" s="41"/>
      <c r="M10" s="42">
        <f aca="true" t="shared" si="0" ref="M10:M72">C10+H10</f>
        <v>856.4</v>
      </c>
      <c r="N10" s="42">
        <f aca="true" t="shared" si="1" ref="N10:N72">D10+I10</f>
        <v>864.094</v>
      </c>
      <c r="O10" s="42">
        <f aca="true" t="shared" si="2" ref="O10:O72">E10+J10</f>
        <v>0</v>
      </c>
      <c r="P10" s="42">
        <f aca="true" t="shared" si="3" ref="P10:P72">F10+K10</f>
        <v>591.432</v>
      </c>
      <c r="Q10" s="43">
        <f>Q11</f>
        <v>0</v>
      </c>
      <c r="R10" s="41">
        <f aca="true" t="shared" si="4" ref="R10:R73">P10/N10*100</f>
        <v>68.44533117924671</v>
      </c>
      <c r="S10" s="33"/>
      <c r="T10" s="33"/>
      <c r="U10" s="34"/>
      <c r="V10" s="34"/>
    </row>
    <row r="11" spans="1:22" ht="13.5" customHeight="1">
      <c r="A11" s="39" t="s">
        <v>8</v>
      </c>
      <c r="B11" s="45" t="s">
        <v>9</v>
      </c>
      <c r="C11" s="42">
        <v>856.4</v>
      </c>
      <c r="D11" s="40">
        <v>864.094</v>
      </c>
      <c r="E11" s="42"/>
      <c r="F11" s="42">
        <v>591.432</v>
      </c>
      <c r="G11" s="41">
        <f aca="true" t="shared" si="5" ref="G11:G72">F11/D11*100</f>
        <v>68.44533117924671</v>
      </c>
      <c r="H11" s="42"/>
      <c r="I11" s="42"/>
      <c r="J11" s="42"/>
      <c r="K11" s="42"/>
      <c r="L11" s="41"/>
      <c r="M11" s="42">
        <f t="shared" si="0"/>
        <v>856.4</v>
      </c>
      <c r="N11" s="42">
        <f t="shared" si="1"/>
        <v>864.094</v>
      </c>
      <c r="O11" s="42">
        <f t="shared" si="2"/>
        <v>0</v>
      </c>
      <c r="P11" s="42">
        <f t="shared" si="3"/>
        <v>591.432</v>
      </c>
      <c r="Q11" s="44"/>
      <c r="R11" s="41">
        <f t="shared" si="4"/>
        <v>68.44533117924671</v>
      </c>
      <c r="S11" s="34"/>
      <c r="T11" s="34"/>
      <c r="U11" s="34"/>
      <c r="V11" s="34"/>
    </row>
    <row r="12" spans="1:22" ht="24" customHeight="1">
      <c r="A12" s="39" t="s">
        <v>10</v>
      </c>
      <c r="B12" s="45" t="s">
        <v>11</v>
      </c>
      <c r="C12" s="40">
        <f>C13</f>
        <v>136</v>
      </c>
      <c r="D12" s="40">
        <f>D13</f>
        <v>136.045</v>
      </c>
      <c r="E12" s="40">
        <f>E13</f>
        <v>0</v>
      </c>
      <c r="F12" s="40">
        <f>F13</f>
        <v>99.225</v>
      </c>
      <c r="G12" s="41">
        <f t="shared" si="5"/>
        <v>72.93542577823514</v>
      </c>
      <c r="H12" s="40"/>
      <c r="I12" s="42"/>
      <c r="J12" s="42"/>
      <c r="K12" s="42"/>
      <c r="L12" s="41"/>
      <c r="M12" s="42">
        <f t="shared" si="0"/>
        <v>136</v>
      </c>
      <c r="N12" s="42">
        <f t="shared" si="1"/>
        <v>136.045</v>
      </c>
      <c r="O12" s="42">
        <f t="shared" si="2"/>
        <v>0</v>
      </c>
      <c r="P12" s="42">
        <f t="shared" si="3"/>
        <v>99.225</v>
      </c>
      <c r="Q12" s="44"/>
      <c r="R12" s="41">
        <f t="shared" si="4"/>
        <v>72.93542577823514</v>
      </c>
      <c r="S12" s="34"/>
      <c r="T12" s="34"/>
      <c r="U12" s="34"/>
      <c r="V12" s="34"/>
    </row>
    <row r="13" spans="1:22" ht="12.75" customHeight="1">
      <c r="A13" s="39" t="s">
        <v>12</v>
      </c>
      <c r="B13" s="45" t="s">
        <v>82</v>
      </c>
      <c r="C13" s="40">
        <v>136</v>
      </c>
      <c r="D13" s="40">
        <v>136.045</v>
      </c>
      <c r="E13" s="42"/>
      <c r="F13" s="42">
        <v>99.225</v>
      </c>
      <c r="G13" s="41">
        <f t="shared" si="5"/>
        <v>72.93542577823514</v>
      </c>
      <c r="H13" s="42"/>
      <c r="I13" s="42"/>
      <c r="J13" s="42"/>
      <c r="K13" s="42"/>
      <c r="L13" s="41"/>
      <c r="M13" s="42">
        <f t="shared" si="0"/>
        <v>136</v>
      </c>
      <c r="N13" s="42">
        <f t="shared" si="1"/>
        <v>136.045</v>
      </c>
      <c r="O13" s="42">
        <f t="shared" si="2"/>
        <v>0</v>
      </c>
      <c r="P13" s="42">
        <f t="shared" si="3"/>
        <v>99.225</v>
      </c>
      <c r="Q13" s="44"/>
      <c r="R13" s="41">
        <f t="shared" si="4"/>
        <v>72.93542577823514</v>
      </c>
      <c r="S13" s="34"/>
      <c r="T13" s="34"/>
      <c r="U13" s="34"/>
      <c r="V13" s="34"/>
    </row>
    <row r="14" spans="1:22" ht="15">
      <c r="A14" s="39" t="s">
        <v>13</v>
      </c>
      <c r="B14" s="45" t="s">
        <v>14</v>
      </c>
      <c r="C14" s="40">
        <v>31147.44</v>
      </c>
      <c r="D14" s="40">
        <v>33370.113</v>
      </c>
      <c r="E14" s="42"/>
      <c r="F14" s="42">
        <v>26509.849</v>
      </c>
      <c r="G14" s="41">
        <f t="shared" si="5"/>
        <v>79.4418916112151</v>
      </c>
      <c r="H14" s="42">
        <v>478</v>
      </c>
      <c r="I14" s="42">
        <v>2027.442</v>
      </c>
      <c r="J14" s="42"/>
      <c r="K14" s="42">
        <v>1930.717</v>
      </c>
      <c r="L14" s="41">
        <f>K14/I14*100</f>
        <v>95.2292100094602</v>
      </c>
      <c r="M14" s="42">
        <f t="shared" si="0"/>
        <v>31625.44</v>
      </c>
      <c r="N14" s="42">
        <f t="shared" si="1"/>
        <v>35397.555</v>
      </c>
      <c r="O14" s="42">
        <f t="shared" si="2"/>
        <v>0</v>
      </c>
      <c r="P14" s="42">
        <f t="shared" si="3"/>
        <v>28440.566</v>
      </c>
      <c r="Q14" s="44"/>
      <c r="R14" s="41">
        <f t="shared" si="4"/>
        <v>80.34613125115561</v>
      </c>
      <c r="S14" s="34"/>
      <c r="T14" s="34"/>
      <c r="U14" s="34"/>
      <c r="V14" s="34"/>
    </row>
    <row r="15" spans="1:22" ht="15">
      <c r="A15" s="39" t="s">
        <v>15</v>
      </c>
      <c r="B15" s="45" t="s">
        <v>16</v>
      </c>
      <c r="C15" s="40">
        <v>16146.7</v>
      </c>
      <c r="D15" s="40">
        <v>16674.731</v>
      </c>
      <c r="E15" s="42"/>
      <c r="F15" s="42">
        <v>12534.415</v>
      </c>
      <c r="G15" s="41">
        <f t="shared" si="5"/>
        <v>75.17011818661423</v>
      </c>
      <c r="H15" s="42">
        <v>296.1</v>
      </c>
      <c r="I15" s="42">
        <v>768.213</v>
      </c>
      <c r="J15" s="42"/>
      <c r="K15" s="42">
        <v>601.169</v>
      </c>
      <c r="L15" s="41">
        <f>K15/I15*100</f>
        <v>78.25550986510252</v>
      </c>
      <c r="M15" s="42">
        <f t="shared" si="0"/>
        <v>16442.8</v>
      </c>
      <c r="N15" s="42">
        <f t="shared" si="1"/>
        <v>17442.944</v>
      </c>
      <c r="O15" s="42">
        <f t="shared" si="2"/>
        <v>0</v>
      </c>
      <c r="P15" s="42">
        <f t="shared" si="3"/>
        <v>13135.584</v>
      </c>
      <c r="Q15" s="44"/>
      <c r="R15" s="41">
        <f t="shared" si="4"/>
        <v>75.3060033902534</v>
      </c>
      <c r="S15" s="34"/>
      <c r="T15" s="34"/>
      <c r="U15" s="34"/>
      <c r="V15" s="34"/>
    </row>
    <row r="16" spans="1:22" ht="15">
      <c r="A16" s="39" t="s">
        <v>17</v>
      </c>
      <c r="B16" s="45" t="s">
        <v>18</v>
      </c>
      <c r="C16" s="42">
        <f>C17+C18+C19+C20+C21+C23+C24+C25+C27+C28+C29+C30+C31+C32+C33+C34+C35+C36+C37+C38+C39+C40+C41+C42+C43+C44+C45+C46+C47+C48+C49+C50+C51</f>
        <v>33379.700000000004</v>
      </c>
      <c r="D16" s="42">
        <f>D17+D18+D19+D20+D21+D23+D24+D25+D27+D28+D29+D30+D31+D32+D33+D34+D35+D36+D37+D38+D39+D40+D41+D42+D43+D44+D45+D46+D47+D48+D49+D50+D51</f>
        <v>34780.45500000001</v>
      </c>
      <c r="E16" s="42">
        <f>E17+E18+E19+E20+E21+E23+E24+E25+E27+E28+E29+E30+E31+E32+E33+E34+E35+E36+E37+E38+E39+E40+E41+E42+E43+E44+E45+E46+E47+E48+E49+E50+E51</f>
        <v>0</v>
      </c>
      <c r="F16" s="42">
        <f>F17+F18+F19+F20+F21+F23+F24+F25+F27+F28+F29+F30+F31+F32+F33+F34+F35+F36+F37+F38+F39+F40+F41+F42+F43+F44+F45+F46+F47+F48+F49+F50+F51</f>
        <v>27060.968000000008</v>
      </c>
      <c r="G16" s="41">
        <f t="shared" si="5"/>
        <v>77.80510059457244</v>
      </c>
      <c r="H16" s="42">
        <f aca="true" t="shared" si="6" ref="H16:M16">H17+H18+H19+H20+H21+H23+H24+H25+H27+H28+H29+H30+H31+H32+H33+H34+H35+H36+H37+H38+H39+H40+H41+H42+H43+H44+H45+H46+H47+H48+H49+H50+H51</f>
        <v>79</v>
      </c>
      <c r="I16" s="42">
        <f t="shared" si="6"/>
        <v>245.45299999999997</v>
      </c>
      <c r="J16" s="42">
        <f t="shared" si="6"/>
        <v>0</v>
      </c>
      <c r="K16" s="42">
        <f t="shared" si="6"/>
        <v>130.601</v>
      </c>
      <c r="L16" s="41">
        <f t="shared" si="6"/>
        <v>108.91955629514322</v>
      </c>
      <c r="M16" s="42">
        <f t="shared" si="0"/>
        <v>33458.700000000004</v>
      </c>
      <c r="N16" s="42">
        <f t="shared" si="1"/>
        <v>35025.90800000001</v>
      </c>
      <c r="O16" s="42">
        <f t="shared" si="2"/>
        <v>0</v>
      </c>
      <c r="P16" s="42">
        <f t="shared" si="3"/>
        <v>27191.569000000007</v>
      </c>
      <c r="Q16" s="44"/>
      <c r="R16" s="41">
        <f t="shared" si="4"/>
        <v>77.63273117716177</v>
      </c>
      <c r="S16" s="34"/>
      <c r="T16" s="34"/>
      <c r="U16" s="34"/>
      <c r="V16" s="34"/>
    </row>
    <row r="17" spans="1:22" ht="120">
      <c r="A17" s="39" t="s">
        <v>19</v>
      </c>
      <c r="B17" s="45" t="s">
        <v>83</v>
      </c>
      <c r="C17" s="40">
        <v>1638</v>
      </c>
      <c r="D17" s="40">
        <v>1738</v>
      </c>
      <c r="E17" s="42"/>
      <c r="F17" s="40">
        <v>1673.239</v>
      </c>
      <c r="G17" s="41">
        <f t="shared" si="5"/>
        <v>96.27382048331415</v>
      </c>
      <c r="H17" s="42"/>
      <c r="I17" s="42"/>
      <c r="J17" s="42"/>
      <c r="K17" s="42"/>
      <c r="L17" s="41"/>
      <c r="M17" s="42">
        <f t="shared" si="0"/>
        <v>1638</v>
      </c>
      <c r="N17" s="42">
        <f t="shared" si="1"/>
        <v>1738</v>
      </c>
      <c r="O17" s="42">
        <f t="shared" si="2"/>
        <v>0</v>
      </c>
      <c r="P17" s="42">
        <f t="shared" si="3"/>
        <v>1673.239</v>
      </c>
      <c r="Q17" s="44"/>
      <c r="R17" s="41">
        <f t="shared" si="4"/>
        <v>96.27382048331415</v>
      </c>
      <c r="S17" s="34"/>
      <c r="T17" s="34"/>
      <c r="U17" s="34"/>
      <c r="V17" s="34"/>
    </row>
    <row r="18" spans="1:22" ht="105">
      <c r="A18" s="39" t="s">
        <v>20</v>
      </c>
      <c r="B18" s="45" t="s">
        <v>76</v>
      </c>
      <c r="C18" s="40">
        <v>507.9</v>
      </c>
      <c r="D18" s="40">
        <v>440.6</v>
      </c>
      <c r="E18" s="42"/>
      <c r="F18" s="42">
        <v>399.659</v>
      </c>
      <c r="G18" s="41">
        <f t="shared" si="5"/>
        <v>90.70789832047208</v>
      </c>
      <c r="H18" s="42"/>
      <c r="I18" s="42"/>
      <c r="J18" s="42"/>
      <c r="K18" s="42"/>
      <c r="L18" s="41"/>
      <c r="M18" s="42">
        <f t="shared" si="0"/>
        <v>507.9</v>
      </c>
      <c r="N18" s="42">
        <f t="shared" si="1"/>
        <v>440.6</v>
      </c>
      <c r="O18" s="42">
        <f t="shared" si="2"/>
        <v>0</v>
      </c>
      <c r="P18" s="42">
        <f t="shared" si="3"/>
        <v>399.659</v>
      </c>
      <c r="Q18" s="44"/>
      <c r="R18" s="41">
        <f t="shared" si="4"/>
        <v>90.70789832047208</v>
      </c>
      <c r="S18" s="34"/>
      <c r="T18" s="34"/>
      <c r="U18" s="34"/>
      <c r="V18" s="34"/>
    </row>
    <row r="19" spans="1:22" ht="105">
      <c r="A19" s="39" t="s">
        <v>114</v>
      </c>
      <c r="B19" s="45" t="s">
        <v>115</v>
      </c>
      <c r="C19" s="40">
        <v>69</v>
      </c>
      <c r="D19" s="40">
        <v>69</v>
      </c>
      <c r="E19" s="42"/>
      <c r="F19" s="42">
        <v>0.62</v>
      </c>
      <c r="G19" s="41">
        <f t="shared" si="5"/>
        <v>0.8985507246376812</v>
      </c>
      <c r="H19" s="42"/>
      <c r="I19" s="42"/>
      <c r="J19" s="42"/>
      <c r="K19" s="42"/>
      <c r="L19" s="41"/>
      <c r="M19" s="42">
        <f t="shared" si="0"/>
        <v>69</v>
      </c>
      <c r="N19" s="42">
        <f t="shared" si="1"/>
        <v>69</v>
      </c>
      <c r="O19" s="42">
        <f t="shared" si="2"/>
        <v>0</v>
      </c>
      <c r="P19" s="42">
        <f t="shared" si="3"/>
        <v>0.62</v>
      </c>
      <c r="Q19" s="44"/>
      <c r="R19" s="41">
        <f t="shared" si="4"/>
        <v>0.8985507246376812</v>
      </c>
      <c r="S19" s="34"/>
      <c r="T19" s="34"/>
      <c r="U19" s="34"/>
      <c r="V19" s="34"/>
    </row>
    <row r="20" spans="1:22" ht="293.25" customHeight="1">
      <c r="A20" s="39" t="s">
        <v>21</v>
      </c>
      <c r="B20" s="45" t="s">
        <v>85</v>
      </c>
      <c r="C20" s="40">
        <v>447.4</v>
      </c>
      <c r="D20" s="40">
        <v>447.4</v>
      </c>
      <c r="E20" s="42"/>
      <c r="F20" s="40">
        <v>347.756</v>
      </c>
      <c r="G20" s="41">
        <f t="shared" si="5"/>
        <v>77.72820742065267</v>
      </c>
      <c r="H20" s="42"/>
      <c r="I20" s="42"/>
      <c r="J20" s="42"/>
      <c r="K20" s="42"/>
      <c r="L20" s="41"/>
      <c r="M20" s="42">
        <f t="shared" si="0"/>
        <v>447.4</v>
      </c>
      <c r="N20" s="42">
        <f t="shared" si="1"/>
        <v>447.4</v>
      </c>
      <c r="O20" s="42">
        <f t="shared" si="2"/>
        <v>0</v>
      </c>
      <c r="P20" s="42">
        <f t="shared" si="3"/>
        <v>347.756</v>
      </c>
      <c r="Q20" s="44"/>
      <c r="R20" s="41">
        <f t="shared" si="4"/>
        <v>77.72820742065267</v>
      </c>
      <c r="S20" s="34"/>
      <c r="T20" s="34"/>
      <c r="U20" s="34"/>
      <c r="V20" s="34"/>
    </row>
    <row r="21" spans="1:22" ht="165">
      <c r="A21" s="39" t="s">
        <v>22</v>
      </c>
      <c r="B21" s="45" t="s">
        <v>84</v>
      </c>
      <c r="C21" s="40">
        <v>10.3</v>
      </c>
      <c r="D21" s="40">
        <v>10.3</v>
      </c>
      <c r="E21" s="42"/>
      <c r="F21" s="42">
        <v>8.201</v>
      </c>
      <c r="G21" s="41">
        <f t="shared" si="5"/>
        <v>79.62135922330097</v>
      </c>
      <c r="H21" s="42"/>
      <c r="I21" s="42"/>
      <c r="J21" s="42"/>
      <c r="K21" s="42"/>
      <c r="L21" s="41"/>
      <c r="M21" s="42">
        <f t="shared" si="0"/>
        <v>10.3</v>
      </c>
      <c r="N21" s="42">
        <f t="shared" si="1"/>
        <v>10.3</v>
      </c>
      <c r="O21" s="42">
        <f t="shared" si="2"/>
        <v>0</v>
      </c>
      <c r="P21" s="42">
        <f t="shared" si="3"/>
        <v>8.201</v>
      </c>
      <c r="Q21" s="44"/>
      <c r="R21" s="41">
        <f t="shared" si="4"/>
        <v>79.62135922330097</v>
      </c>
      <c r="S21" s="34"/>
      <c r="T21" s="34"/>
      <c r="U21" s="34"/>
      <c r="V21" s="34"/>
    </row>
    <row r="22" spans="1:22" ht="90" hidden="1">
      <c r="A22" s="39" t="s">
        <v>23</v>
      </c>
      <c r="B22" s="45" t="s">
        <v>77</v>
      </c>
      <c r="C22" s="40"/>
      <c r="D22" s="40"/>
      <c r="E22" s="42"/>
      <c r="F22" s="42"/>
      <c r="G22" s="41" t="e">
        <f t="shared" si="5"/>
        <v>#DIV/0!</v>
      </c>
      <c r="H22" s="42"/>
      <c r="I22" s="42"/>
      <c r="J22" s="42"/>
      <c r="K22" s="42"/>
      <c r="L22" s="41" t="e">
        <f>K22/I22*100</f>
        <v>#DIV/0!</v>
      </c>
      <c r="M22" s="42">
        <f t="shared" si="0"/>
        <v>0</v>
      </c>
      <c r="N22" s="42">
        <f t="shared" si="1"/>
        <v>0</v>
      </c>
      <c r="O22" s="42">
        <f t="shared" si="2"/>
        <v>0</v>
      </c>
      <c r="P22" s="42">
        <f t="shared" si="3"/>
        <v>0</v>
      </c>
      <c r="Q22" s="44"/>
      <c r="R22" s="41"/>
      <c r="S22" s="34"/>
      <c r="T22" s="34"/>
      <c r="U22" s="34"/>
      <c r="V22" s="34"/>
    </row>
    <row r="23" spans="1:22" ht="45">
      <c r="A23" s="39" t="s">
        <v>24</v>
      </c>
      <c r="B23" s="45" t="s">
        <v>79</v>
      </c>
      <c r="C23" s="40">
        <v>356.5</v>
      </c>
      <c r="D23" s="40">
        <v>356.5</v>
      </c>
      <c r="E23" s="42"/>
      <c r="F23" s="40">
        <v>329.894</v>
      </c>
      <c r="G23" s="41">
        <f t="shared" si="5"/>
        <v>92.53688639551191</v>
      </c>
      <c r="H23" s="42"/>
      <c r="I23" s="42"/>
      <c r="J23" s="42"/>
      <c r="K23" s="42"/>
      <c r="L23" s="41"/>
      <c r="M23" s="42">
        <f t="shared" si="0"/>
        <v>356.5</v>
      </c>
      <c r="N23" s="42">
        <f t="shared" si="1"/>
        <v>356.5</v>
      </c>
      <c r="O23" s="42">
        <f t="shared" si="2"/>
        <v>0</v>
      </c>
      <c r="P23" s="42">
        <f t="shared" si="3"/>
        <v>329.894</v>
      </c>
      <c r="Q23" s="44"/>
      <c r="R23" s="41">
        <f t="shared" si="4"/>
        <v>92.53688639551191</v>
      </c>
      <c r="S23" s="34"/>
      <c r="T23" s="34"/>
      <c r="U23" s="34"/>
      <c r="V23" s="34"/>
    </row>
    <row r="24" spans="1:22" ht="45">
      <c r="A24" s="39" t="s">
        <v>25</v>
      </c>
      <c r="B24" s="45" t="s">
        <v>80</v>
      </c>
      <c r="C24" s="40">
        <v>35.6</v>
      </c>
      <c r="D24" s="40">
        <v>35.6</v>
      </c>
      <c r="E24" s="42"/>
      <c r="F24" s="42">
        <v>31.809</v>
      </c>
      <c r="G24" s="41">
        <f t="shared" si="5"/>
        <v>89.35112359550563</v>
      </c>
      <c r="H24" s="42"/>
      <c r="I24" s="42"/>
      <c r="J24" s="42"/>
      <c r="K24" s="42"/>
      <c r="L24" s="41"/>
      <c r="M24" s="42">
        <f t="shared" si="0"/>
        <v>35.6</v>
      </c>
      <c r="N24" s="42">
        <f t="shared" si="1"/>
        <v>35.6</v>
      </c>
      <c r="O24" s="42">
        <f t="shared" si="2"/>
        <v>0</v>
      </c>
      <c r="P24" s="42">
        <f t="shared" si="3"/>
        <v>31.809</v>
      </c>
      <c r="Q24" s="44"/>
      <c r="R24" s="41">
        <f t="shared" si="4"/>
        <v>89.35112359550563</v>
      </c>
      <c r="S24" s="34"/>
      <c r="T24" s="34"/>
      <c r="U24" s="34"/>
      <c r="V24" s="34"/>
    </row>
    <row r="25" spans="1:22" ht="45">
      <c r="A25" s="39" t="s">
        <v>26</v>
      </c>
      <c r="B25" s="45" t="s">
        <v>81</v>
      </c>
      <c r="C25" s="42">
        <v>5</v>
      </c>
      <c r="D25" s="40">
        <v>5</v>
      </c>
      <c r="E25" s="42"/>
      <c r="F25" s="42">
        <v>0.135</v>
      </c>
      <c r="G25" s="41">
        <f t="shared" si="5"/>
        <v>2.7</v>
      </c>
      <c r="H25" s="42"/>
      <c r="I25" s="42"/>
      <c r="J25" s="42"/>
      <c r="K25" s="42"/>
      <c r="L25" s="41"/>
      <c r="M25" s="42">
        <f t="shared" si="0"/>
        <v>5</v>
      </c>
      <c r="N25" s="42">
        <f t="shared" si="1"/>
        <v>5</v>
      </c>
      <c r="O25" s="42">
        <f t="shared" si="2"/>
        <v>0</v>
      </c>
      <c r="P25" s="42">
        <f t="shared" si="3"/>
        <v>0.135</v>
      </c>
      <c r="Q25" s="44"/>
      <c r="R25" s="41">
        <f t="shared" si="4"/>
        <v>2.7</v>
      </c>
      <c r="S25" s="34"/>
      <c r="T25" s="34"/>
      <c r="U25" s="34"/>
      <c r="V25" s="34"/>
    </row>
    <row r="26" spans="1:22" ht="15" hidden="1">
      <c r="A26" s="46" t="s">
        <v>28</v>
      </c>
      <c r="B26" s="45" t="s">
        <v>27</v>
      </c>
      <c r="C26" s="40"/>
      <c r="D26" s="40"/>
      <c r="E26" s="42"/>
      <c r="F26" s="42"/>
      <c r="G26" s="41" t="e">
        <f t="shared" si="5"/>
        <v>#DIV/0!</v>
      </c>
      <c r="H26" s="42"/>
      <c r="I26" s="42"/>
      <c r="J26" s="42"/>
      <c r="K26" s="42"/>
      <c r="L26" s="41" t="e">
        <f>K26/I26*100</f>
        <v>#DIV/0!</v>
      </c>
      <c r="M26" s="42">
        <f t="shared" si="0"/>
        <v>0</v>
      </c>
      <c r="N26" s="42">
        <f t="shared" si="1"/>
        <v>0</v>
      </c>
      <c r="O26" s="42">
        <f t="shared" si="2"/>
        <v>0</v>
      </c>
      <c r="P26" s="42">
        <f t="shared" si="3"/>
        <v>0</v>
      </c>
      <c r="Q26" s="44"/>
      <c r="R26" s="41" t="e">
        <f t="shared" si="4"/>
        <v>#DIV/0!</v>
      </c>
      <c r="S26" s="34"/>
      <c r="T26" s="34"/>
      <c r="U26" s="34"/>
      <c r="V26" s="34"/>
    </row>
    <row r="27" spans="1:22" ht="90">
      <c r="A27" s="46" t="s">
        <v>67</v>
      </c>
      <c r="B27" s="45" t="s">
        <v>86</v>
      </c>
      <c r="C27" s="40">
        <v>1081</v>
      </c>
      <c r="D27" s="40">
        <v>1061</v>
      </c>
      <c r="E27" s="42"/>
      <c r="F27" s="40">
        <v>959.476</v>
      </c>
      <c r="G27" s="41">
        <f t="shared" si="5"/>
        <v>90.43129123468427</v>
      </c>
      <c r="H27" s="42"/>
      <c r="I27" s="42"/>
      <c r="J27" s="42"/>
      <c r="K27" s="42"/>
      <c r="L27" s="41"/>
      <c r="M27" s="42">
        <f t="shared" si="0"/>
        <v>1081</v>
      </c>
      <c r="N27" s="42">
        <f t="shared" si="1"/>
        <v>1061</v>
      </c>
      <c r="O27" s="42">
        <f t="shared" si="2"/>
        <v>0</v>
      </c>
      <c r="P27" s="42">
        <f t="shared" si="3"/>
        <v>959.476</v>
      </c>
      <c r="Q27" s="44"/>
      <c r="R27" s="41">
        <f t="shared" si="4"/>
        <v>90.43129123468427</v>
      </c>
      <c r="S27" s="34"/>
      <c r="T27" s="34"/>
      <c r="U27" s="34"/>
      <c r="V27" s="34"/>
    </row>
    <row r="28" spans="1:22" ht="90">
      <c r="A28" s="46" t="s">
        <v>100</v>
      </c>
      <c r="B28" s="70" t="s">
        <v>101</v>
      </c>
      <c r="C28" s="40">
        <v>193</v>
      </c>
      <c r="D28" s="40">
        <v>173</v>
      </c>
      <c r="E28" s="42"/>
      <c r="F28" s="40">
        <v>145.658</v>
      </c>
      <c r="G28" s="41">
        <f t="shared" si="5"/>
        <v>84.19537572254335</v>
      </c>
      <c r="H28" s="42"/>
      <c r="I28" s="42"/>
      <c r="J28" s="42"/>
      <c r="K28" s="42"/>
      <c r="L28" s="41"/>
      <c r="M28" s="42">
        <f t="shared" si="0"/>
        <v>193</v>
      </c>
      <c r="N28" s="42">
        <f t="shared" si="1"/>
        <v>173</v>
      </c>
      <c r="O28" s="42">
        <f t="shared" si="2"/>
        <v>0</v>
      </c>
      <c r="P28" s="42">
        <f t="shared" si="3"/>
        <v>145.658</v>
      </c>
      <c r="Q28" s="44"/>
      <c r="R28" s="41">
        <f t="shared" si="4"/>
        <v>84.19537572254335</v>
      </c>
      <c r="S28" s="34"/>
      <c r="T28" s="34"/>
      <c r="U28" s="34"/>
      <c r="V28" s="34"/>
    </row>
    <row r="29" spans="1:22" ht="19.5" customHeight="1">
      <c r="A29" s="46" t="s">
        <v>72</v>
      </c>
      <c r="B29" s="45" t="s">
        <v>73</v>
      </c>
      <c r="C29" s="42">
        <v>166.5</v>
      </c>
      <c r="D29" s="40">
        <v>166.5</v>
      </c>
      <c r="E29" s="42"/>
      <c r="F29" s="42">
        <v>65.946</v>
      </c>
      <c r="G29" s="41">
        <f t="shared" si="5"/>
        <v>39.60720720720721</v>
      </c>
      <c r="H29" s="42"/>
      <c r="I29" s="42"/>
      <c r="J29" s="42"/>
      <c r="K29" s="42"/>
      <c r="L29" s="41"/>
      <c r="M29" s="42">
        <f t="shared" si="0"/>
        <v>166.5</v>
      </c>
      <c r="N29" s="42">
        <f t="shared" si="1"/>
        <v>166.5</v>
      </c>
      <c r="O29" s="42">
        <f t="shared" si="2"/>
        <v>0</v>
      </c>
      <c r="P29" s="42">
        <f t="shared" si="3"/>
        <v>65.946</v>
      </c>
      <c r="Q29" s="44"/>
      <c r="R29" s="41">
        <f t="shared" si="4"/>
        <v>39.60720720720721</v>
      </c>
      <c r="S29" s="34"/>
      <c r="T29" s="34"/>
      <c r="U29" s="34"/>
      <c r="V29" s="34"/>
    </row>
    <row r="30" spans="1:22" ht="21.75" customHeight="1">
      <c r="A30" s="46" t="s">
        <v>102</v>
      </c>
      <c r="B30" s="45" t="s">
        <v>103</v>
      </c>
      <c r="C30" s="40">
        <v>106.1</v>
      </c>
      <c r="D30" s="40">
        <v>106.1</v>
      </c>
      <c r="E30" s="42"/>
      <c r="F30" s="40">
        <v>86.108</v>
      </c>
      <c r="G30" s="41">
        <f t="shared" si="5"/>
        <v>81.15739868049012</v>
      </c>
      <c r="H30" s="42"/>
      <c r="I30" s="42"/>
      <c r="J30" s="42"/>
      <c r="K30" s="42"/>
      <c r="L30" s="41"/>
      <c r="M30" s="42">
        <f t="shared" si="0"/>
        <v>106.1</v>
      </c>
      <c r="N30" s="42">
        <f t="shared" si="1"/>
        <v>106.1</v>
      </c>
      <c r="O30" s="42">
        <f t="shared" si="2"/>
        <v>0</v>
      </c>
      <c r="P30" s="42">
        <f t="shared" si="3"/>
        <v>86.108</v>
      </c>
      <c r="Q30" s="44"/>
      <c r="R30" s="41">
        <f t="shared" si="4"/>
        <v>81.15739868049012</v>
      </c>
      <c r="S30" s="34"/>
      <c r="T30" s="34"/>
      <c r="U30" s="34"/>
      <c r="V30" s="34"/>
    </row>
    <row r="31" spans="1:22" ht="24" customHeight="1">
      <c r="A31" s="46" t="s">
        <v>104</v>
      </c>
      <c r="B31" s="45" t="s">
        <v>105</v>
      </c>
      <c r="C31" s="40">
        <v>106.9</v>
      </c>
      <c r="D31" s="40">
        <v>86.9</v>
      </c>
      <c r="E31" s="42"/>
      <c r="F31" s="42">
        <v>68.245</v>
      </c>
      <c r="G31" s="41">
        <f t="shared" si="5"/>
        <v>78.53279631760644</v>
      </c>
      <c r="H31" s="42"/>
      <c r="I31" s="42"/>
      <c r="J31" s="42"/>
      <c r="K31" s="42"/>
      <c r="L31" s="41"/>
      <c r="M31" s="42">
        <f t="shared" si="0"/>
        <v>106.9</v>
      </c>
      <c r="N31" s="42">
        <f t="shared" si="1"/>
        <v>86.9</v>
      </c>
      <c r="O31" s="42">
        <f t="shared" si="2"/>
        <v>0</v>
      </c>
      <c r="P31" s="42">
        <f t="shared" si="3"/>
        <v>68.245</v>
      </c>
      <c r="Q31" s="44"/>
      <c r="R31" s="41">
        <f t="shared" si="4"/>
        <v>78.53279631760644</v>
      </c>
      <c r="S31" s="34"/>
      <c r="T31" s="34"/>
      <c r="U31" s="34"/>
      <c r="V31" s="34"/>
    </row>
    <row r="32" spans="1:22" ht="21.75" customHeight="1">
      <c r="A32" s="46" t="s">
        <v>29</v>
      </c>
      <c r="B32" s="45" t="s">
        <v>30</v>
      </c>
      <c r="C32" s="40">
        <v>312.532</v>
      </c>
      <c r="D32" s="40">
        <v>312.532</v>
      </c>
      <c r="E32" s="42"/>
      <c r="F32" s="40">
        <v>224.562</v>
      </c>
      <c r="G32" s="41">
        <f t="shared" si="5"/>
        <v>71.85248230581189</v>
      </c>
      <c r="H32" s="42"/>
      <c r="I32" s="42"/>
      <c r="J32" s="42"/>
      <c r="K32" s="42"/>
      <c r="L32" s="41"/>
      <c r="M32" s="42">
        <f t="shared" si="0"/>
        <v>312.532</v>
      </c>
      <c r="N32" s="42">
        <f t="shared" si="1"/>
        <v>312.532</v>
      </c>
      <c r="O32" s="42">
        <f t="shared" si="2"/>
        <v>0</v>
      </c>
      <c r="P32" s="42">
        <f t="shared" si="3"/>
        <v>224.562</v>
      </c>
      <c r="Q32" s="44"/>
      <c r="R32" s="41">
        <f t="shared" si="4"/>
        <v>71.85248230581189</v>
      </c>
      <c r="S32" s="34"/>
      <c r="T32" s="34"/>
      <c r="U32" s="34"/>
      <c r="V32" s="34"/>
    </row>
    <row r="33" spans="1:22" ht="21.75" customHeight="1">
      <c r="A33" s="46" t="s">
        <v>31</v>
      </c>
      <c r="B33" s="45" t="s">
        <v>78</v>
      </c>
      <c r="C33" s="40">
        <v>4631.38</v>
      </c>
      <c r="D33" s="40">
        <v>4631.38</v>
      </c>
      <c r="E33" s="42"/>
      <c r="F33" s="40">
        <v>3476.191</v>
      </c>
      <c r="G33" s="41">
        <f t="shared" si="5"/>
        <v>75.0573479178992</v>
      </c>
      <c r="H33" s="42"/>
      <c r="I33" s="42"/>
      <c r="J33" s="42"/>
      <c r="K33" s="42"/>
      <c r="L33" s="41"/>
      <c r="M33" s="42">
        <f t="shared" si="0"/>
        <v>4631.38</v>
      </c>
      <c r="N33" s="42">
        <f t="shared" si="1"/>
        <v>4631.38</v>
      </c>
      <c r="O33" s="42">
        <f t="shared" si="2"/>
        <v>0</v>
      </c>
      <c r="P33" s="42">
        <f t="shared" si="3"/>
        <v>3476.191</v>
      </c>
      <c r="Q33" s="44"/>
      <c r="R33" s="41">
        <f t="shared" si="4"/>
        <v>75.0573479178992</v>
      </c>
      <c r="S33" s="34"/>
      <c r="T33" s="34"/>
      <c r="U33" s="34"/>
      <c r="V33" s="34"/>
    </row>
    <row r="34" spans="1:22" ht="24.75" customHeight="1">
      <c r="A34" s="46" t="s">
        <v>32</v>
      </c>
      <c r="B34" s="45" t="s">
        <v>116</v>
      </c>
      <c r="C34" s="40">
        <v>9269.692</v>
      </c>
      <c r="D34" s="40">
        <v>9269.692</v>
      </c>
      <c r="E34" s="42"/>
      <c r="F34" s="40">
        <v>7230.6</v>
      </c>
      <c r="G34" s="41">
        <f t="shared" si="5"/>
        <v>78.00259167187001</v>
      </c>
      <c r="H34" s="42"/>
      <c r="I34" s="42"/>
      <c r="J34" s="42"/>
      <c r="K34" s="42"/>
      <c r="L34" s="41"/>
      <c r="M34" s="42">
        <f t="shared" si="0"/>
        <v>9269.692</v>
      </c>
      <c r="N34" s="42">
        <f t="shared" si="1"/>
        <v>9269.692</v>
      </c>
      <c r="O34" s="42">
        <f t="shared" si="2"/>
        <v>0</v>
      </c>
      <c r="P34" s="42">
        <f t="shared" si="3"/>
        <v>7230.6</v>
      </c>
      <c r="Q34" s="44"/>
      <c r="R34" s="41">
        <f t="shared" si="4"/>
        <v>78.00259167187001</v>
      </c>
      <c r="S34" s="34"/>
      <c r="T34" s="34"/>
      <c r="U34" s="34"/>
      <c r="V34" s="34"/>
    </row>
    <row r="35" spans="1:22" ht="24" customHeight="1">
      <c r="A35" s="46" t="s">
        <v>33</v>
      </c>
      <c r="B35" s="45" t="s">
        <v>91</v>
      </c>
      <c r="C35" s="40">
        <v>1095.235</v>
      </c>
      <c r="D35" s="40">
        <v>1095.235</v>
      </c>
      <c r="E35" s="42"/>
      <c r="F35" s="40">
        <v>855.312</v>
      </c>
      <c r="G35" s="41">
        <f t="shared" si="5"/>
        <v>78.09392504804906</v>
      </c>
      <c r="H35" s="42"/>
      <c r="I35" s="42"/>
      <c r="J35" s="42"/>
      <c r="K35" s="42"/>
      <c r="L35" s="41"/>
      <c r="M35" s="42">
        <f t="shared" si="0"/>
        <v>1095.235</v>
      </c>
      <c r="N35" s="42">
        <f t="shared" si="1"/>
        <v>1095.235</v>
      </c>
      <c r="O35" s="42">
        <f t="shared" si="2"/>
        <v>0</v>
      </c>
      <c r="P35" s="42">
        <f t="shared" si="3"/>
        <v>855.312</v>
      </c>
      <c r="Q35" s="44"/>
      <c r="R35" s="41">
        <f t="shared" si="4"/>
        <v>78.09392504804906</v>
      </c>
      <c r="S35" s="34"/>
      <c r="T35" s="34"/>
      <c r="U35" s="34"/>
      <c r="V35" s="34"/>
    </row>
    <row r="36" spans="1:22" ht="23.25" customHeight="1">
      <c r="A36" s="46" t="s">
        <v>34</v>
      </c>
      <c r="B36" s="45" t="s">
        <v>69</v>
      </c>
      <c r="C36" s="40">
        <v>2965.5</v>
      </c>
      <c r="D36" s="40">
        <v>2965.5</v>
      </c>
      <c r="E36" s="42"/>
      <c r="F36" s="40">
        <v>2263.614</v>
      </c>
      <c r="G36" s="41">
        <f t="shared" si="5"/>
        <v>76.33161355589276</v>
      </c>
      <c r="H36" s="42"/>
      <c r="I36" s="42"/>
      <c r="J36" s="42"/>
      <c r="K36" s="42"/>
      <c r="L36" s="41"/>
      <c r="M36" s="42">
        <f t="shared" si="0"/>
        <v>2965.5</v>
      </c>
      <c r="N36" s="42">
        <f t="shared" si="1"/>
        <v>2965.5</v>
      </c>
      <c r="O36" s="42">
        <f t="shared" si="2"/>
        <v>0</v>
      </c>
      <c r="P36" s="42">
        <f t="shared" si="3"/>
        <v>2263.614</v>
      </c>
      <c r="Q36" s="44"/>
      <c r="R36" s="41">
        <f t="shared" si="4"/>
        <v>76.33161355589276</v>
      </c>
      <c r="S36" s="34"/>
      <c r="T36" s="34"/>
      <c r="U36" s="34"/>
      <c r="V36" s="34"/>
    </row>
    <row r="37" spans="1:22" ht="22.5" customHeight="1">
      <c r="A37" s="46" t="s">
        <v>68</v>
      </c>
      <c r="B37" s="45" t="s">
        <v>70</v>
      </c>
      <c r="C37" s="40">
        <v>743.345</v>
      </c>
      <c r="D37" s="40">
        <v>743.345</v>
      </c>
      <c r="E37" s="42"/>
      <c r="F37" s="40">
        <v>557.771</v>
      </c>
      <c r="G37" s="41">
        <f t="shared" si="5"/>
        <v>75.03527971534079</v>
      </c>
      <c r="H37" s="42"/>
      <c r="I37" s="42"/>
      <c r="J37" s="42"/>
      <c r="K37" s="42"/>
      <c r="L37" s="41"/>
      <c r="M37" s="42">
        <f t="shared" si="0"/>
        <v>743.345</v>
      </c>
      <c r="N37" s="42">
        <f t="shared" si="1"/>
        <v>743.345</v>
      </c>
      <c r="O37" s="42">
        <f t="shared" si="2"/>
        <v>0</v>
      </c>
      <c r="P37" s="42">
        <f t="shared" si="3"/>
        <v>557.771</v>
      </c>
      <c r="Q37" s="44"/>
      <c r="R37" s="41">
        <f t="shared" si="4"/>
        <v>75.03527971534079</v>
      </c>
      <c r="S37" s="34"/>
      <c r="T37" s="34"/>
      <c r="U37" s="34"/>
      <c r="V37" s="34"/>
    </row>
    <row r="38" spans="1:22" ht="20.25" customHeight="1">
      <c r="A38" s="46" t="s">
        <v>87</v>
      </c>
      <c r="B38" s="45" t="s">
        <v>88</v>
      </c>
      <c r="C38" s="40">
        <v>36.894</v>
      </c>
      <c r="D38" s="40">
        <v>81.894</v>
      </c>
      <c r="E38" s="42"/>
      <c r="F38" s="40">
        <v>42.257</v>
      </c>
      <c r="G38" s="41">
        <f t="shared" si="5"/>
        <v>51.599628788433826</v>
      </c>
      <c r="H38" s="42"/>
      <c r="I38" s="42"/>
      <c r="J38" s="42"/>
      <c r="K38" s="42"/>
      <c r="L38" s="41"/>
      <c r="M38" s="42">
        <f t="shared" si="0"/>
        <v>36.894</v>
      </c>
      <c r="N38" s="42">
        <f t="shared" si="1"/>
        <v>81.894</v>
      </c>
      <c r="O38" s="42">
        <f t="shared" si="2"/>
        <v>0</v>
      </c>
      <c r="P38" s="42">
        <f t="shared" si="3"/>
        <v>42.257</v>
      </c>
      <c r="Q38" s="44"/>
      <c r="R38" s="41">
        <f t="shared" si="4"/>
        <v>51.599628788433826</v>
      </c>
      <c r="S38" s="34"/>
      <c r="T38" s="34"/>
      <c r="U38" s="34"/>
      <c r="V38" s="34"/>
    </row>
    <row r="39" spans="1:22" ht="20.25" customHeight="1">
      <c r="A39" s="46" t="s">
        <v>35</v>
      </c>
      <c r="B39" s="45" t="s">
        <v>71</v>
      </c>
      <c r="C39" s="40">
        <v>1543.47</v>
      </c>
      <c r="D39" s="40">
        <v>1913.47</v>
      </c>
      <c r="E39" s="42"/>
      <c r="F39" s="40">
        <v>1633.933</v>
      </c>
      <c r="G39" s="41">
        <f t="shared" si="5"/>
        <v>85.3910957579685</v>
      </c>
      <c r="H39" s="42"/>
      <c r="I39" s="42"/>
      <c r="J39" s="42"/>
      <c r="K39" s="42"/>
      <c r="L39" s="41"/>
      <c r="M39" s="42">
        <f t="shared" si="0"/>
        <v>1543.47</v>
      </c>
      <c r="N39" s="42">
        <f t="shared" si="1"/>
        <v>1913.47</v>
      </c>
      <c r="O39" s="42">
        <f t="shared" si="2"/>
        <v>0</v>
      </c>
      <c r="P39" s="42">
        <f t="shared" si="3"/>
        <v>1633.933</v>
      </c>
      <c r="Q39" s="44"/>
      <c r="R39" s="41">
        <f t="shared" si="4"/>
        <v>85.3910957579685</v>
      </c>
      <c r="S39" s="34"/>
      <c r="T39" s="34"/>
      <c r="U39" s="34"/>
      <c r="V39" s="34"/>
    </row>
    <row r="40" spans="1:22" ht="15">
      <c r="A40" s="46" t="s">
        <v>36</v>
      </c>
      <c r="B40" s="45" t="s">
        <v>92</v>
      </c>
      <c r="C40" s="40">
        <v>1588.5</v>
      </c>
      <c r="D40" s="40">
        <v>1508.5</v>
      </c>
      <c r="E40" s="42"/>
      <c r="F40" s="40">
        <v>1078.83</v>
      </c>
      <c r="G40" s="41">
        <f t="shared" si="5"/>
        <v>71.51673848193569</v>
      </c>
      <c r="H40" s="42"/>
      <c r="I40" s="42"/>
      <c r="J40" s="42"/>
      <c r="K40" s="42"/>
      <c r="L40" s="41"/>
      <c r="M40" s="42">
        <f t="shared" si="0"/>
        <v>1588.5</v>
      </c>
      <c r="N40" s="42">
        <f t="shared" si="1"/>
        <v>1508.5</v>
      </c>
      <c r="O40" s="42">
        <f t="shared" si="2"/>
        <v>0</v>
      </c>
      <c r="P40" s="42">
        <f t="shared" si="3"/>
        <v>1078.83</v>
      </c>
      <c r="Q40" s="44"/>
      <c r="R40" s="41">
        <f t="shared" si="4"/>
        <v>71.51673848193569</v>
      </c>
      <c r="S40" s="34"/>
      <c r="T40" s="34"/>
      <c r="U40" s="34"/>
      <c r="V40" s="34"/>
    </row>
    <row r="41" spans="1:22" ht="30">
      <c r="A41" s="46" t="s">
        <v>89</v>
      </c>
      <c r="B41" s="45" t="s">
        <v>93</v>
      </c>
      <c r="C41" s="40">
        <v>749.6</v>
      </c>
      <c r="D41" s="40">
        <v>856.9</v>
      </c>
      <c r="E41" s="42"/>
      <c r="F41" s="42">
        <v>847.292</v>
      </c>
      <c r="G41" s="41">
        <f t="shared" si="5"/>
        <v>98.87874897887735</v>
      </c>
      <c r="H41" s="42"/>
      <c r="I41" s="42"/>
      <c r="J41" s="42"/>
      <c r="K41" s="42"/>
      <c r="L41" s="41"/>
      <c r="M41" s="42">
        <f t="shared" si="0"/>
        <v>749.6</v>
      </c>
      <c r="N41" s="42">
        <f t="shared" si="1"/>
        <v>856.9</v>
      </c>
      <c r="O41" s="42">
        <f t="shared" si="2"/>
        <v>0</v>
      </c>
      <c r="P41" s="42">
        <f t="shared" si="3"/>
        <v>847.292</v>
      </c>
      <c r="Q41" s="44"/>
      <c r="R41" s="41">
        <f t="shared" si="4"/>
        <v>98.87874897887735</v>
      </c>
      <c r="S41" s="34"/>
      <c r="T41" s="34"/>
      <c r="U41" s="34"/>
      <c r="V41" s="34"/>
    </row>
    <row r="42" spans="1:22" ht="20.25" customHeight="1">
      <c r="A42" s="39" t="s">
        <v>106</v>
      </c>
      <c r="B42" s="45" t="s">
        <v>107</v>
      </c>
      <c r="C42" s="40">
        <v>62.3</v>
      </c>
      <c r="D42" s="40">
        <v>117.3</v>
      </c>
      <c r="E42" s="42"/>
      <c r="F42" s="42">
        <v>102.203</v>
      </c>
      <c r="G42" s="41">
        <f t="shared" si="5"/>
        <v>87.12958226768968</v>
      </c>
      <c r="H42" s="42"/>
      <c r="I42" s="42"/>
      <c r="J42" s="42"/>
      <c r="K42" s="42"/>
      <c r="L42" s="41"/>
      <c r="M42" s="42">
        <f t="shared" si="0"/>
        <v>62.3</v>
      </c>
      <c r="N42" s="42">
        <f t="shared" si="1"/>
        <v>117.3</v>
      </c>
      <c r="O42" s="42">
        <f t="shared" si="2"/>
        <v>0</v>
      </c>
      <c r="P42" s="42">
        <f t="shared" si="3"/>
        <v>102.203</v>
      </c>
      <c r="Q42" s="44"/>
      <c r="R42" s="41">
        <f t="shared" si="4"/>
        <v>87.12958226768968</v>
      </c>
      <c r="S42" s="34"/>
      <c r="T42" s="34"/>
      <c r="U42" s="34"/>
      <c r="V42" s="34"/>
    </row>
    <row r="43" spans="1:22" ht="19.5" customHeight="1">
      <c r="A43" s="39" t="s">
        <v>108</v>
      </c>
      <c r="B43" s="45" t="s">
        <v>109</v>
      </c>
      <c r="C43" s="40">
        <v>16</v>
      </c>
      <c r="D43" s="40">
        <v>16</v>
      </c>
      <c r="E43" s="42"/>
      <c r="F43" s="42">
        <v>4.217</v>
      </c>
      <c r="G43" s="41">
        <f t="shared" si="5"/>
        <v>26.35625</v>
      </c>
      <c r="H43" s="42"/>
      <c r="I43" s="42"/>
      <c r="J43" s="42"/>
      <c r="K43" s="42"/>
      <c r="L43" s="41"/>
      <c r="M43" s="42">
        <f t="shared" si="0"/>
        <v>16</v>
      </c>
      <c r="N43" s="42">
        <f t="shared" si="1"/>
        <v>16</v>
      </c>
      <c r="O43" s="42">
        <f t="shared" si="2"/>
        <v>0</v>
      </c>
      <c r="P43" s="42">
        <f t="shared" si="3"/>
        <v>4.217</v>
      </c>
      <c r="Q43" s="44"/>
      <c r="R43" s="41">
        <f t="shared" si="4"/>
        <v>26.35625</v>
      </c>
      <c r="S43" s="34"/>
      <c r="T43" s="34"/>
      <c r="U43" s="34"/>
      <c r="V43" s="34"/>
    </row>
    <row r="44" spans="1:22" ht="20.25" customHeight="1">
      <c r="A44" s="46" t="s">
        <v>37</v>
      </c>
      <c r="B44" s="45" t="s">
        <v>94</v>
      </c>
      <c r="C44" s="42">
        <v>103</v>
      </c>
      <c r="D44" s="40">
        <v>578.138</v>
      </c>
      <c r="E44" s="42"/>
      <c r="F44" s="42">
        <v>138.503</v>
      </c>
      <c r="G44" s="41">
        <f t="shared" si="5"/>
        <v>23.956736972833472</v>
      </c>
      <c r="H44" s="42"/>
      <c r="I44" s="42">
        <v>97.2</v>
      </c>
      <c r="J44" s="42"/>
      <c r="K44" s="42">
        <v>58.784</v>
      </c>
      <c r="L44" s="41">
        <f>K44/I44*100</f>
        <v>60.47736625514403</v>
      </c>
      <c r="M44" s="42">
        <f t="shared" si="0"/>
        <v>103</v>
      </c>
      <c r="N44" s="42">
        <f t="shared" si="1"/>
        <v>675.3380000000001</v>
      </c>
      <c r="O44" s="42">
        <f t="shared" si="2"/>
        <v>0</v>
      </c>
      <c r="P44" s="42">
        <f t="shared" si="3"/>
        <v>197.28699999999998</v>
      </c>
      <c r="Q44" s="44"/>
      <c r="R44" s="41">
        <f t="shared" si="4"/>
        <v>29.213075526625182</v>
      </c>
      <c r="S44" s="34"/>
      <c r="T44" s="34"/>
      <c r="U44" s="34"/>
      <c r="V44" s="34"/>
    </row>
    <row r="45" spans="1:22" ht="21.75" customHeight="1">
      <c r="A45" s="46" t="s">
        <v>117</v>
      </c>
      <c r="B45" s="45" t="s">
        <v>118</v>
      </c>
      <c r="C45" s="42">
        <v>1</v>
      </c>
      <c r="D45" s="40">
        <v>1</v>
      </c>
      <c r="E45" s="42"/>
      <c r="F45" s="42">
        <v>0.2</v>
      </c>
      <c r="G45" s="41">
        <f t="shared" si="5"/>
        <v>20</v>
      </c>
      <c r="H45" s="42"/>
      <c r="I45" s="42"/>
      <c r="J45" s="42"/>
      <c r="K45" s="42"/>
      <c r="L45" s="41"/>
      <c r="M45" s="42">
        <f t="shared" si="0"/>
        <v>1</v>
      </c>
      <c r="N45" s="42">
        <f t="shared" si="1"/>
        <v>1</v>
      </c>
      <c r="O45" s="42">
        <f t="shared" si="2"/>
        <v>0</v>
      </c>
      <c r="P45" s="42">
        <f t="shared" si="3"/>
        <v>0.2</v>
      </c>
      <c r="Q45" s="44"/>
      <c r="R45" s="41">
        <f t="shared" si="4"/>
        <v>20</v>
      </c>
      <c r="S45" s="34"/>
      <c r="T45" s="34"/>
      <c r="U45" s="34"/>
      <c r="V45" s="34"/>
    </row>
    <row r="46" spans="1:22" ht="21" customHeight="1">
      <c r="A46" s="46" t="s">
        <v>38</v>
      </c>
      <c r="B46" s="45" t="s">
        <v>98</v>
      </c>
      <c r="C46" s="42">
        <v>10.5</v>
      </c>
      <c r="D46" s="40">
        <v>10.5</v>
      </c>
      <c r="E46" s="42"/>
      <c r="F46" s="42">
        <v>3.569</v>
      </c>
      <c r="G46" s="41">
        <f t="shared" si="5"/>
        <v>33.99047619047619</v>
      </c>
      <c r="H46" s="42"/>
      <c r="I46" s="42"/>
      <c r="J46" s="42"/>
      <c r="K46" s="42"/>
      <c r="L46" s="41"/>
      <c r="M46" s="42">
        <f t="shared" si="0"/>
        <v>10.5</v>
      </c>
      <c r="N46" s="42">
        <f t="shared" si="1"/>
        <v>10.5</v>
      </c>
      <c r="O46" s="42">
        <f t="shared" si="2"/>
        <v>0</v>
      </c>
      <c r="P46" s="42">
        <f t="shared" si="3"/>
        <v>3.569</v>
      </c>
      <c r="Q46" s="44"/>
      <c r="R46" s="41">
        <f t="shared" si="4"/>
        <v>33.99047619047619</v>
      </c>
      <c r="S46" s="34"/>
      <c r="T46" s="34"/>
      <c r="U46" s="34"/>
      <c r="V46" s="34"/>
    </row>
    <row r="47" spans="1:22" ht="50.25" customHeight="1">
      <c r="A47" s="46" t="s">
        <v>74</v>
      </c>
      <c r="B47" s="45" t="s">
        <v>95</v>
      </c>
      <c r="C47" s="40">
        <v>45</v>
      </c>
      <c r="D47" s="40">
        <v>45</v>
      </c>
      <c r="E47" s="42"/>
      <c r="F47" s="42">
        <v>44.59</v>
      </c>
      <c r="G47" s="41">
        <f t="shared" si="5"/>
        <v>99.08888888888889</v>
      </c>
      <c r="H47" s="42"/>
      <c r="I47" s="42"/>
      <c r="J47" s="42"/>
      <c r="K47" s="42"/>
      <c r="L47" s="41"/>
      <c r="M47" s="42">
        <f t="shared" si="0"/>
        <v>45</v>
      </c>
      <c r="N47" s="42">
        <f t="shared" si="1"/>
        <v>45</v>
      </c>
      <c r="O47" s="42">
        <f t="shared" si="2"/>
        <v>0</v>
      </c>
      <c r="P47" s="42">
        <f t="shared" si="3"/>
        <v>44.59</v>
      </c>
      <c r="Q47" s="44"/>
      <c r="R47" s="41">
        <f t="shared" si="4"/>
        <v>99.08888888888889</v>
      </c>
      <c r="S47" s="34"/>
      <c r="T47" s="34"/>
      <c r="U47" s="34"/>
      <c r="V47" s="34"/>
    </row>
    <row r="48" spans="1:22" ht="28.5" customHeight="1">
      <c r="A48" s="39" t="s">
        <v>40</v>
      </c>
      <c r="B48" s="45" t="s">
        <v>97</v>
      </c>
      <c r="C48" s="42">
        <v>2436.7</v>
      </c>
      <c r="D48" s="40">
        <v>2440.517</v>
      </c>
      <c r="E48" s="42"/>
      <c r="F48" s="42">
        <v>1784.096</v>
      </c>
      <c r="G48" s="41">
        <f t="shared" si="5"/>
        <v>73.10319903528638</v>
      </c>
      <c r="H48" s="42">
        <v>79</v>
      </c>
      <c r="I48" s="42">
        <v>148.253</v>
      </c>
      <c r="J48" s="42"/>
      <c r="K48" s="42">
        <v>71.817</v>
      </c>
      <c r="L48" s="41">
        <f>K48/I48*100</f>
        <v>48.44219003999919</v>
      </c>
      <c r="M48" s="42">
        <f t="shared" si="0"/>
        <v>2515.7</v>
      </c>
      <c r="N48" s="42">
        <f t="shared" si="1"/>
        <v>2588.77</v>
      </c>
      <c r="O48" s="42">
        <f t="shared" si="2"/>
        <v>0</v>
      </c>
      <c r="P48" s="42">
        <f t="shared" si="3"/>
        <v>1855.913</v>
      </c>
      <c r="Q48" s="44"/>
      <c r="R48" s="41">
        <f t="shared" si="4"/>
        <v>71.69091885335507</v>
      </c>
      <c r="S48" s="34"/>
      <c r="T48" s="34"/>
      <c r="U48" s="34"/>
      <c r="V48" s="34"/>
    </row>
    <row r="49" spans="1:22" ht="45">
      <c r="A49" s="39" t="s">
        <v>124</v>
      </c>
      <c r="B49" s="45" t="s">
        <v>127</v>
      </c>
      <c r="C49" s="42">
        <v>58.4</v>
      </c>
      <c r="D49" s="40">
        <v>58.4</v>
      </c>
      <c r="E49" s="42"/>
      <c r="F49" s="42">
        <v>48.405</v>
      </c>
      <c r="G49" s="41">
        <f t="shared" si="5"/>
        <v>82.88527397260275</v>
      </c>
      <c r="H49" s="42"/>
      <c r="I49" s="42"/>
      <c r="J49" s="42"/>
      <c r="K49" s="42"/>
      <c r="L49" s="41"/>
      <c r="M49" s="42">
        <f t="shared" si="0"/>
        <v>58.4</v>
      </c>
      <c r="N49" s="42">
        <f t="shared" si="1"/>
        <v>58.4</v>
      </c>
      <c r="O49" s="42">
        <f t="shared" si="2"/>
        <v>0</v>
      </c>
      <c r="P49" s="42">
        <f t="shared" si="3"/>
        <v>48.405</v>
      </c>
      <c r="Q49" s="44"/>
      <c r="R49" s="41">
        <f>P49/N49*100</f>
        <v>82.88527397260275</v>
      </c>
      <c r="S49" s="34"/>
      <c r="T49" s="34"/>
      <c r="U49" s="34"/>
      <c r="V49" s="34"/>
    </row>
    <row r="50" spans="1:22" ht="15">
      <c r="A50" s="39" t="s">
        <v>39</v>
      </c>
      <c r="B50" s="45" t="s">
        <v>96</v>
      </c>
      <c r="C50" s="42">
        <v>30</v>
      </c>
      <c r="D50" s="40">
        <v>82.2</v>
      </c>
      <c r="E50" s="42"/>
      <c r="F50" s="42">
        <v>48.444</v>
      </c>
      <c r="G50" s="41">
        <f t="shared" si="5"/>
        <v>58.934306569343065</v>
      </c>
      <c r="H50" s="42"/>
      <c r="I50" s="42"/>
      <c r="J50" s="42"/>
      <c r="K50" s="42"/>
      <c r="L50" s="41"/>
      <c r="M50" s="42">
        <f t="shared" si="0"/>
        <v>30</v>
      </c>
      <c r="N50" s="42">
        <f t="shared" si="1"/>
        <v>82.2</v>
      </c>
      <c r="O50" s="42">
        <f t="shared" si="2"/>
        <v>0</v>
      </c>
      <c r="P50" s="42">
        <f t="shared" si="3"/>
        <v>48.444</v>
      </c>
      <c r="Q50" s="44"/>
      <c r="R50" s="41">
        <f t="shared" si="4"/>
        <v>58.934306569343065</v>
      </c>
      <c r="S50" s="34"/>
      <c r="T50" s="34"/>
      <c r="U50" s="34"/>
      <c r="V50" s="34"/>
    </row>
    <row r="51" spans="1:22" ht="24" customHeight="1">
      <c r="A51" s="39" t="s">
        <v>41</v>
      </c>
      <c r="B51" s="45" t="s">
        <v>42</v>
      </c>
      <c r="C51" s="40">
        <v>2957.452</v>
      </c>
      <c r="D51" s="40">
        <v>3357.052</v>
      </c>
      <c r="E51" s="42"/>
      <c r="F51" s="40">
        <v>2559.633</v>
      </c>
      <c r="G51" s="41">
        <f t="shared" si="5"/>
        <v>76.24645075500766</v>
      </c>
      <c r="H51" s="42"/>
      <c r="I51" s="42"/>
      <c r="J51" s="42"/>
      <c r="K51" s="42"/>
      <c r="L51" s="41"/>
      <c r="M51" s="42">
        <f t="shared" si="0"/>
        <v>2957.452</v>
      </c>
      <c r="N51" s="42">
        <f t="shared" si="1"/>
        <v>3357.052</v>
      </c>
      <c r="O51" s="42">
        <f t="shared" si="2"/>
        <v>0</v>
      </c>
      <c r="P51" s="42">
        <f t="shared" si="3"/>
        <v>2559.633</v>
      </c>
      <c r="Q51" s="44"/>
      <c r="R51" s="41">
        <f t="shared" si="4"/>
        <v>76.24645075500766</v>
      </c>
      <c r="S51" s="34"/>
      <c r="T51" s="34"/>
      <c r="U51" s="34"/>
      <c r="V51" s="34"/>
    </row>
    <row r="52" spans="1:22" ht="15" customHeight="1" hidden="1">
      <c r="A52" s="39" t="s">
        <v>43</v>
      </c>
      <c r="B52" s="45" t="s">
        <v>44</v>
      </c>
      <c r="C52" s="40"/>
      <c r="D52" s="40"/>
      <c r="E52" s="42"/>
      <c r="F52" s="42"/>
      <c r="G52" s="41"/>
      <c r="H52" s="42"/>
      <c r="I52" s="42"/>
      <c r="J52" s="42"/>
      <c r="K52" s="42"/>
      <c r="L52" s="41"/>
      <c r="M52" s="42">
        <f t="shared" si="0"/>
        <v>0</v>
      </c>
      <c r="N52" s="42">
        <f t="shared" si="1"/>
        <v>0</v>
      </c>
      <c r="O52" s="42">
        <f t="shared" si="2"/>
        <v>0</v>
      </c>
      <c r="P52" s="42">
        <f t="shared" si="3"/>
        <v>0</v>
      </c>
      <c r="Q52" s="44"/>
      <c r="R52" s="41" t="e">
        <f t="shared" si="4"/>
        <v>#DIV/0!</v>
      </c>
      <c r="S52" s="34"/>
      <c r="T52" s="34"/>
      <c r="U52" s="34"/>
      <c r="V52" s="34"/>
    </row>
    <row r="53" spans="1:22" ht="15">
      <c r="A53" s="39" t="s">
        <v>45</v>
      </c>
      <c r="B53" s="45" t="s">
        <v>46</v>
      </c>
      <c r="C53" s="40">
        <v>2600</v>
      </c>
      <c r="D53" s="40">
        <v>2640.005</v>
      </c>
      <c r="E53" s="42"/>
      <c r="F53" s="42">
        <v>1818.34</v>
      </c>
      <c r="G53" s="41">
        <f t="shared" si="5"/>
        <v>68.87638470381684</v>
      </c>
      <c r="H53" s="42">
        <v>221.6</v>
      </c>
      <c r="I53" s="42">
        <v>267.561</v>
      </c>
      <c r="J53" s="42"/>
      <c r="K53" s="42">
        <v>177.361</v>
      </c>
      <c r="L53" s="41">
        <f>K53/I53*100</f>
        <v>66.28806141403268</v>
      </c>
      <c r="M53" s="42">
        <f t="shared" si="0"/>
        <v>2821.6</v>
      </c>
      <c r="N53" s="42">
        <f t="shared" si="1"/>
        <v>2907.5660000000003</v>
      </c>
      <c r="O53" s="42">
        <f t="shared" si="2"/>
        <v>0</v>
      </c>
      <c r="P53" s="42">
        <f t="shared" si="3"/>
        <v>1995.701</v>
      </c>
      <c r="Q53" s="44"/>
      <c r="R53" s="41">
        <f t="shared" si="4"/>
        <v>68.63820116207164</v>
      </c>
      <c r="S53" s="34"/>
      <c r="T53" s="34"/>
      <c r="U53" s="34"/>
      <c r="V53" s="34"/>
    </row>
    <row r="54" spans="1:22" ht="15">
      <c r="A54" s="39" t="s">
        <v>47</v>
      </c>
      <c r="B54" s="45" t="s">
        <v>48</v>
      </c>
      <c r="C54" s="40">
        <f>C55</f>
        <v>30</v>
      </c>
      <c r="D54" s="40">
        <v>24</v>
      </c>
      <c r="E54" s="40">
        <f>E55</f>
        <v>0</v>
      </c>
      <c r="F54" s="40">
        <v>24</v>
      </c>
      <c r="G54" s="47">
        <f aca="true" t="shared" si="7" ref="G54:M54">G55</f>
        <v>100</v>
      </c>
      <c r="H54" s="40">
        <f t="shared" si="7"/>
        <v>0</v>
      </c>
      <c r="I54" s="40">
        <f t="shared" si="7"/>
        <v>16</v>
      </c>
      <c r="J54" s="40">
        <f t="shared" si="7"/>
        <v>0</v>
      </c>
      <c r="K54" s="40">
        <f t="shared" si="7"/>
        <v>15.997</v>
      </c>
      <c r="L54" s="47">
        <f t="shared" si="7"/>
        <v>99.98125</v>
      </c>
      <c r="M54" s="42">
        <f t="shared" si="0"/>
        <v>30</v>
      </c>
      <c r="N54" s="42">
        <f t="shared" si="1"/>
        <v>40</v>
      </c>
      <c r="O54" s="42">
        <f t="shared" si="2"/>
        <v>0</v>
      </c>
      <c r="P54" s="42">
        <f t="shared" si="3"/>
        <v>39.997</v>
      </c>
      <c r="Q54" s="40">
        <f>Q55</f>
        <v>0</v>
      </c>
      <c r="R54" s="47">
        <f>R55</f>
        <v>99.99249999999999</v>
      </c>
      <c r="S54" s="34"/>
      <c r="T54" s="34"/>
      <c r="U54" s="34"/>
      <c r="V54" s="34"/>
    </row>
    <row r="55" spans="1:22" ht="15">
      <c r="A55" s="39" t="s">
        <v>49</v>
      </c>
      <c r="B55" s="45" t="s">
        <v>50</v>
      </c>
      <c r="C55" s="40">
        <v>30</v>
      </c>
      <c r="D55" s="40">
        <v>24</v>
      </c>
      <c r="E55" s="40">
        <f>E56</f>
        <v>0</v>
      </c>
      <c r="F55" s="40">
        <v>24</v>
      </c>
      <c r="G55" s="41">
        <f t="shared" si="5"/>
        <v>100</v>
      </c>
      <c r="H55" s="42">
        <v>0</v>
      </c>
      <c r="I55" s="42">
        <v>16</v>
      </c>
      <c r="J55" s="42"/>
      <c r="K55" s="42">
        <v>15.997</v>
      </c>
      <c r="L55" s="41">
        <f>K55/I55*100</f>
        <v>99.98125</v>
      </c>
      <c r="M55" s="42">
        <f t="shared" si="0"/>
        <v>30</v>
      </c>
      <c r="N55" s="42">
        <f t="shared" si="1"/>
        <v>40</v>
      </c>
      <c r="O55" s="42">
        <f t="shared" si="2"/>
        <v>0</v>
      </c>
      <c r="P55" s="42">
        <f t="shared" si="3"/>
        <v>39.997</v>
      </c>
      <c r="Q55" s="44"/>
      <c r="R55" s="41">
        <f t="shared" si="4"/>
        <v>99.99249999999999</v>
      </c>
      <c r="S55" s="34"/>
      <c r="T55" s="34"/>
      <c r="U55" s="34"/>
      <c r="V55" s="34"/>
    </row>
    <row r="56" spans="1:22" ht="21.75" customHeight="1">
      <c r="A56" s="39" t="s">
        <v>51</v>
      </c>
      <c r="B56" s="45" t="s">
        <v>52</v>
      </c>
      <c r="C56" s="40">
        <v>1014.2</v>
      </c>
      <c r="D56" s="40">
        <v>1146.224</v>
      </c>
      <c r="E56" s="42"/>
      <c r="F56" s="42">
        <v>883.651</v>
      </c>
      <c r="G56" s="41">
        <f t="shared" si="5"/>
        <v>77.09234844149137</v>
      </c>
      <c r="H56" s="42">
        <v>0</v>
      </c>
      <c r="I56" s="42">
        <v>8.351</v>
      </c>
      <c r="J56" s="42"/>
      <c r="K56" s="42">
        <v>7.371</v>
      </c>
      <c r="L56" s="41">
        <f>K56/I56*100</f>
        <v>88.26487845766974</v>
      </c>
      <c r="M56" s="42">
        <f t="shared" si="0"/>
        <v>1014.2</v>
      </c>
      <c r="N56" s="42">
        <f t="shared" si="1"/>
        <v>1154.575</v>
      </c>
      <c r="O56" s="42">
        <f t="shared" si="2"/>
        <v>0</v>
      </c>
      <c r="P56" s="42">
        <f t="shared" si="3"/>
        <v>891.0219999999999</v>
      </c>
      <c r="Q56" s="44"/>
      <c r="R56" s="41">
        <f t="shared" si="4"/>
        <v>77.17315895459367</v>
      </c>
      <c r="S56" s="34"/>
      <c r="T56" s="34"/>
      <c r="U56" s="34"/>
      <c r="V56" s="34"/>
    </row>
    <row r="57" spans="1:22" ht="18.75" customHeight="1">
      <c r="A57" s="39" t="s">
        <v>119</v>
      </c>
      <c r="B57" s="45" t="s">
        <v>120</v>
      </c>
      <c r="C57" s="40"/>
      <c r="D57" s="40"/>
      <c r="E57" s="42"/>
      <c r="F57" s="42"/>
      <c r="G57" s="41"/>
      <c r="H57" s="42">
        <v>0</v>
      </c>
      <c r="I57" s="42">
        <v>96.333</v>
      </c>
      <c r="J57" s="42"/>
      <c r="K57" s="42">
        <v>96.333</v>
      </c>
      <c r="L57" s="41">
        <f>K57/I57*100</f>
        <v>100</v>
      </c>
      <c r="M57" s="42">
        <f t="shared" si="0"/>
        <v>0</v>
      </c>
      <c r="N57" s="42">
        <f t="shared" si="1"/>
        <v>96.333</v>
      </c>
      <c r="O57" s="42">
        <f t="shared" si="2"/>
        <v>0</v>
      </c>
      <c r="P57" s="42">
        <f t="shared" si="3"/>
        <v>96.333</v>
      </c>
      <c r="Q57" s="44"/>
      <c r="R57" s="41">
        <f>P57/N57*100</f>
        <v>100</v>
      </c>
      <c r="S57" s="34"/>
      <c r="T57" s="34"/>
      <c r="U57" s="34"/>
      <c r="V57" s="34"/>
    </row>
    <row r="58" spans="1:22" ht="21.75" customHeight="1">
      <c r="A58" s="39" t="s">
        <v>53</v>
      </c>
      <c r="B58" s="45" t="s">
        <v>54</v>
      </c>
      <c r="C58" s="40">
        <v>819.7</v>
      </c>
      <c r="D58" s="40">
        <v>819.7</v>
      </c>
      <c r="E58" s="42"/>
      <c r="F58" s="42">
        <v>460.863</v>
      </c>
      <c r="G58" s="41">
        <f t="shared" si="5"/>
        <v>56.22337440527022</v>
      </c>
      <c r="H58" s="42"/>
      <c r="I58" s="42"/>
      <c r="J58" s="42"/>
      <c r="K58" s="42"/>
      <c r="L58" s="41"/>
      <c r="M58" s="42">
        <f t="shared" si="0"/>
        <v>819.7</v>
      </c>
      <c r="N58" s="42">
        <f t="shared" si="1"/>
        <v>819.7</v>
      </c>
      <c r="O58" s="42">
        <f t="shared" si="2"/>
        <v>0</v>
      </c>
      <c r="P58" s="42">
        <f t="shared" si="3"/>
        <v>460.863</v>
      </c>
      <c r="Q58" s="44"/>
      <c r="R58" s="41">
        <f t="shared" si="4"/>
        <v>56.22337440527022</v>
      </c>
      <c r="S58" s="34"/>
      <c r="T58" s="34"/>
      <c r="U58" s="34"/>
      <c r="V58" s="34"/>
    </row>
    <row r="59" spans="1:22" ht="27.75" customHeight="1" hidden="1">
      <c r="A59" s="39"/>
      <c r="B59" s="45"/>
      <c r="C59" s="40"/>
      <c r="D59" s="40"/>
      <c r="E59" s="42"/>
      <c r="F59" s="42"/>
      <c r="G59" s="41"/>
      <c r="H59" s="42"/>
      <c r="I59" s="42"/>
      <c r="J59" s="42"/>
      <c r="K59" s="42"/>
      <c r="L59" s="41"/>
      <c r="M59" s="42">
        <f t="shared" si="0"/>
        <v>0</v>
      </c>
      <c r="N59" s="42">
        <f t="shared" si="1"/>
        <v>0</v>
      </c>
      <c r="O59" s="42">
        <f t="shared" si="2"/>
        <v>0</v>
      </c>
      <c r="P59" s="42">
        <f t="shared" si="3"/>
        <v>0</v>
      </c>
      <c r="Q59" s="44"/>
      <c r="R59" s="41"/>
      <c r="S59" s="34"/>
      <c r="T59" s="34"/>
      <c r="U59" s="34"/>
      <c r="V59" s="34"/>
    </row>
    <row r="60" spans="1:22" ht="23.25" customHeight="1">
      <c r="A60" s="39" t="s">
        <v>99</v>
      </c>
      <c r="B60" s="45" t="s">
        <v>90</v>
      </c>
      <c r="C60" s="40">
        <v>25.7</v>
      </c>
      <c r="D60" s="40">
        <v>30.799</v>
      </c>
      <c r="E60" s="42"/>
      <c r="F60" s="42">
        <v>18.414</v>
      </c>
      <c r="G60" s="41">
        <f t="shared" si="5"/>
        <v>59.78765544335856</v>
      </c>
      <c r="H60" s="42"/>
      <c r="I60" s="42"/>
      <c r="J60" s="42"/>
      <c r="K60" s="42"/>
      <c r="L60" s="41"/>
      <c r="M60" s="42">
        <f t="shared" si="0"/>
        <v>25.7</v>
      </c>
      <c r="N60" s="42">
        <f t="shared" si="1"/>
        <v>30.799</v>
      </c>
      <c r="O60" s="42">
        <f t="shared" si="2"/>
        <v>0</v>
      </c>
      <c r="P60" s="42">
        <f t="shared" si="3"/>
        <v>18.414</v>
      </c>
      <c r="Q60" s="44"/>
      <c r="R60" s="41">
        <f t="shared" si="4"/>
        <v>59.78765544335856</v>
      </c>
      <c r="S60" s="34"/>
      <c r="T60" s="34"/>
      <c r="U60" s="34"/>
      <c r="V60" s="34"/>
    </row>
    <row r="61" spans="1:22" ht="25.5" customHeight="1">
      <c r="A61" s="48">
        <v>240601</v>
      </c>
      <c r="B61" s="45" t="s">
        <v>113</v>
      </c>
      <c r="C61" s="40"/>
      <c r="D61" s="40"/>
      <c r="E61" s="42"/>
      <c r="F61" s="42"/>
      <c r="G61" s="41"/>
      <c r="H61" s="42"/>
      <c r="I61" s="42">
        <v>0.3</v>
      </c>
      <c r="J61" s="42"/>
      <c r="K61" s="42">
        <v>0</v>
      </c>
      <c r="L61" s="41">
        <f>K61/I61*100</f>
        <v>0</v>
      </c>
      <c r="M61" s="42">
        <f t="shared" si="0"/>
        <v>0</v>
      </c>
      <c r="N61" s="42">
        <f t="shared" si="1"/>
        <v>0.3</v>
      </c>
      <c r="O61" s="42">
        <f t="shared" si="2"/>
        <v>0</v>
      </c>
      <c r="P61" s="42">
        <f t="shared" si="3"/>
        <v>0</v>
      </c>
      <c r="Q61" s="44"/>
      <c r="R61" s="41">
        <f t="shared" si="4"/>
        <v>0</v>
      </c>
      <c r="S61" s="34"/>
      <c r="T61" s="34"/>
      <c r="U61" s="34"/>
      <c r="V61" s="34"/>
    </row>
    <row r="62" spans="1:22" ht="22.5" customHeight="1">
      <c r="A62" s="39" t="s">
        <v>55</v>
      </c>
      <c r="B62" s="45" t="s">
        <v>56</v>
      </c>
      <c r="C62" s="42">
        <f>C63+C64</f>
        <v>210</v>
      </c>
      <c r="D62" s="42">
        <f>D63+D64</f>
        <v>316.331</v>
      </c>
      <c r="E62" s="42">
        <f>E63+E64</f>
        <v>0</v>
      </c>
      <c r="F62" s="42">
        <f>F63+F64</f>
        <v>299.95</v>
      </c>
      <c r="G62" s="41">
        <f t="shared" si="5"/>
        <v>94.82156348887715</v>
      </c>
      <c r="H62" s="42"/>
      <c r="I62" s="42"/>
      <c r="J62" s="42"/>
      <c r="K62" s="42"/>
      <c r="L62" s="41"/>
      <c r="M62" s="42">
        <f t="shared" si="0"/>
        <v>210</v>
      </c>
      <c r="N62" s="42">
        <f t="shared" si="1"/>
        <v>316.331</v>
      </c>
      <c r="O62" s="42">
        <f t="shared" si="2"/>
        <v>0</v>
      </c>
      <c r="P62" s="42">
        <f t="shared" si="3"/>
        <v>299.95</v>
      </c>
      <c r="Q62" s="44" t="e">
        <f>#REF!+#REF!+#REF!</f>
        <v>#REF!</v>
      </c>
      <c r="R62" s="41">
        <f t="shared" si="4"/>
        <v>94.82156348887715</v>
      </c>
      <c r="S62" s="34"/>
      <c r="T62" s="34"/>
      <c r="U62" s="34"/>
      <c r="V62" s="34"/>
    </row>
    <row r="63" spans="1:22" ht="19.5" customHeight="1">
      <c r="A63" s="39" t="s">
        <v>110</v>
      </c>
      <c r="B63" s="45" t="s">
        <v>111</v>
      </c>
      <c r="C63" s="40">
        <v>20</v>
      </c>
      <c r="D63" s="40">
        <v>5.5</v>
      </c>
      <c r="E63" s="42"/>
      <c r="F63" s="42">
        <v>0</v>
      </c>
      <c r="G63" s="41">
        <v>0</v>
      </c>
      <c r="H63" s="42"/>
      <c r="I63" s="42"/>
      <c r="J63" s="42"/>
      <c r="K63" s="42"/>
      <c r="L63" s="41"/>
      <c r="M63" s="42">
        <f t="shared" si="0"/>
        <v>20</v>
      </c>
      <c r="N63" s="42">
        <f t="shared" si="1"/>
        <v>5.5</v>
      </c>
      <c r="O63" s="42">
        <f t="shared" si="2"/>
        <v>0</v>
      </c>
      <c r="P63" s="42">
        <f t="shared" si="3"/>
        <v>0</v>
      </c>
      <c r="Q63" s="44"/>
      <c r="R63" s="41">
        <f t="shared" si="4"/>
        <v>0</v>
      </c>
      <c r="S63" s="34"/>
      <c r="T63" s="34"/>
      <c r="U63" s="34"/>
      <c r="V63" s="34"/>
    </row>
    <row r="64" spans="1:22" ht="23.25" customHeight="1">
      <c r="A64" s="39" t="s">
        <v>57</v>
      </c>
      <c r="B64" s="45" t="s">
        <v>58</v>
      </c>
      <c r="C64" s="40">
        <v>190</v>
      </c>
      <c r="D64" s="40">
        <v>310.831</v>
      </c>
      <c r="E64" s="42"/>
      <c r="F64" s="42">
        <v>299.95</v>
      </c>
      <c r="G64" s="41">
        <f t="shared" si="5"/>
        <v>96.4993839095843</v>
      </c>
      <c r="H64" s="42"/>
      <c r="I64" s="42"/>
      <c r="J64" s="42"/>
      <c r="K64" s="42"/>
      <c r="L64" s="41"/>
      <c r="M64" s="42">
        <f t="shared" si="0"/>
        <v>190</v>
      </c>
      <c r="N64" s="42">
        <f t="shared" si="1"/>
        <v>310.831</v>
      </c>
      <c r="O64" s="42">
        <f t="shared" si="2"/>
        <v>0</v>
      </c>
      <c r="P64" s="42">
        <f t="shared" si="3"/>
        <v>299.95</v>
      </c>
      <c r="Q64" s="44"/>
      <c r="R64" s="41">
        <f t="shared" si="4"/>
        <v>96.4993839095843</v>
      </c>
      <c r="S64" s="34"/>
      <c r="T64" s="34"/>
      <c r="U64" s="34"/>
      <c r="V64" s="34"/>
    </row>
    <row r="65" spans="1:22" ht="15" hidden="1">
      <c r="A65" s="39"/>
      <c r="B65" s="45"/>
      <c r="C65" s="40"/>
      <c r="D65" s="40"/>
      <c r="E65" s="42"/>
      <c r="F65" s="42"/>
      <c r="G65" s="41" t="e">
        <f t="shared" si="5"/>
        <v>#DIV/0!</v>
      </c>
      <c r="H65" s="42"/>
      <c r="I65" s="42"/>
      <c r="J65" s="42"/>
      <c r="K65" s="42"/>
      <c r="L65" s="41" t="e">
        <f>K65/I65*100</f>
        <v>#DIV/0!</v>
      </c>
      <c r="M65" s="42">
        <f t="shared" si="0"/>
        <v>0</v>
      </c>
      <c r="N65" s="42">
        <f t="shared" si="1"/>
        <v>0</v>
      </c>
      <c r="O65" s="42">
        <f t="shared" si="2"/>
        <v>0</v>
      </c>
      <c r="P65" s="42">
        <f t="shared" si="3"/>
        <v>0</v>
      </c>
      <c r="Q65" s="44"/>
      <c r="R65" s="41" t="e">
        <f t="shared" si="4"/>
        <v>#DIV/0!</v>
      </c>
      <c r="S65" s="34"/>
      <c r="T65" s="34"/>
      <c r="U65" s="34"/>
      <c r="V65" s="34"/>
    </row>
    <row r="66" spans="1:22" ht="21" customHeight="1">
      <c r="A66" s="49"/>
      <c r="B66" s="71" t="s">
        <v>59</v>
      </c>
      <c r="C66" s="50">
        <f>C10+C12+C14+C15+C16+C53+C54+C56+C58+C59+C60+C62+C57+C61</f>
        <v>86365.84</v>
      </c>
      <c r="D66" s="50">
        <f aca="true" t="shared" si="8" ref="D66:Q66">D10+D12+D14+D15+D16+D53+D54+D56+D58+D59+D60+D62+D57+D61</f>
        <v>90802.49700000002</v>
      </c>
      <c r="E66" s="50">
        <f t="shared" si="8"/>
        <v>0</v>
      </c>
      <c r="F66" s="50">
        <f t="shared" si="8"/>
        <v>70301.107</v>
      </c>
      <c r="G66" s="51">
        <f t="shared" si="5"/>
        <v>77.42199754704983</v>
      </c>
      <c r="H66" s="50">
        <f t="shared" si="8"/>
        <v>1074.7</v>
      </c>
      <c r="I66" s="50">
        <f t="shared" si="8"/>
        <v>3429.6530000000002</v>
      </c>
      <c r="J66" s="50">
        <f t="shared" si="8"/>
        <v>0</v>
      </c>
      <c r="K66" s="50">
        <f t="shared" si="8"/>
        <v>2959.549</v>
      </c>
      <c r="L66" s="51">
        <f>K66/I66*100</f>
        <v>86.29295733416762</v>
      </c>
      <c r="M66" s="50">
        <f t="shared" si="0"/>
        <v>87440.54</v>
      </c>
      <c r="N66" s="50">
        <f t="shared" si="1"/>
        <v>94232.15000000002</v>
      </c>
      <c r="O66" s="50">
        <f t="shared" si="2"/>
        <v>0</v>
      </c>
      <c r="P66" s="50">
        <f t="shared" si="3"/>
        <v>73260.656</v>
      </c>
      <c r="Q66" s="50" t="e">
        <f t="shared" si="8"/>
        <v>#REF!</v>
      </c>
      <c r="R66" s="51">
        <f t="shared" si="4"/>
        <v>77.74486308547559</v>
      </c>
      <c r="S66" s="35"/>
      <c r="T66" s="34"/>
      <c r="U66" s="34"/>
      <c r="V66" s="34"/>
    </row>
    <row r="67" spans="1:22" ht="23.25" customHeight="1">
      <c r="A67" s="39" t="s">
        <v>60</v>
      </c>
      <c r="B67" s="45" t="s">
        <v>75</v>
      </c>
      <c r="C67" s="40">
        <v>3807.3</v>
      </c>
      <c r="D67" s="40">
        <v>3807.3</v>
      </c>
      <c r="E67" s="42"/>
      <c r="F67" s="40">
        <v>2793.556</v>
      </c>
      <c r="G67" s="41">
        <f t="shared" si="5"/>
        <v>73.37367688388096</v>
      </c>
      <c r="H67" s="42"/>
      <c r="I67" s="42"/>
      <c r="J67" s="42"/>
      <c r="K67" s="42"/>
      <c r="L67" s="41"/>
      <c r="M67" s="42">
        <f t="shared" si="0"/>
        <v>3807.3</v>
      </c>
      <c r="N67" s="42">
        <f t="shared" si="1"/>
        <v>3807.3</v>
      </c>
      <c r="O67" s="42">
        <f t="shared" si="2"/>
        <v>0</v>
      </c>
      <c r="P67" s="42">
        <f t="shared" si="3"/>
        <v>2793.556</v>
      </c>
      <c r="Q67" s="44"/>
      <c r="R67" s="41">
        <f t="shared" si="4"/>
        <v>73.37367688388096</v>
      </c>
      <c r="S67" s="34"/>
      <c r="T67" s="34"/>
      <c r="U67" s="34"/>
      <c r="V67" s="34"/>
    </row>
    <row r="68" spans="1:22" ht="11.25" customHeight="1" hidden="1">
      <c r="A68" s="52"/>
      <c r="B68" s="45"/>
      <c r="C68" s="40"/>
      <c r="D68" s="40"/>
      <c r="E68" s="42"/>
      <c r="F68" s="40"/>
      <c r="G68" s="41"/>
      <c r="H68" s="42"/>
      <c r="I68" s="42"/>
      <c r="J68" s="42"/>
      <c r="K68" s="42"/>
      <c r="L68" s="41"/>
      <c r="M68" s="42">
        <f t="shared" si="0"/>
        <v>0</v>
      </c>
      <c r="N68" s="42">
        <f t="shared" si="1"/>
        <v>0</v>
      </c>
      <c r="O68" s="42">
        <f t="shared" si="2"/>
        <v>0</v>
      </c>
      <c r="P68" s="42">
        <f t="shared" si="3"/>
        <v>0</v>
      </c>
      <c r="Q68" s="44"/>
      <c r="R68" s="41" t="e">
        <f t="shared" si="4"/>
        <v>#DIV/0!</v>
      </c>
      <c r="S68" s="34"/>
      <c r="T68" s="34"/>
      <c r="U68" s="34"/>
      <c r="V68" s="34"/>
    </row>
    <row r="69" spans="1:22" ht="21" customHeight="1" hidden="1">
      <c r="A69" s="52" t="s">
        <v>121</v>
      </c>
      <c r="B69" s="45" t="s">
        <v>122</v>
      </c>
      <c r="C69" s="40"/>
      <c r="D69" s="40"/>
      <c r="E69" s="42"/>
      <c r="F69" s="40"/>
      <c r="G69" s="41"/>
      <c r="H69" s="42"/>
      <c r="I69" s="42"/>
      <c r="J69" s="42"/>
      <c r="K69" s="42"/>
      <c r="L69" s="41"/>
      <c r="M69" s="42">
        <f t="shared" si="0"/>
        <v>0</v>
      </c>
      <c r="N69" s="42">
        <f t="shared" si="1"/>
        <v>0</v>
      </c>
      <c r="O69" s="42">
        <f t="shared" si="2"/>
        <v>0</v>
      </c>
      <c r="P69" s="42">
        <f t="shared" si="3"/>
        <v>0</v>
      </c>
      <c r="Q69" s="44"/>
      <c r="R69" s="41" t="e">
        <f>P69/N69*100</f>
        <v>#DIV/0!</v>
      </c>
      <c r="S69" s="34"/>
      <c r="T69" s="34"/>
      <c r="U69" s="34"/>
      <c r="V69" s="34"/>
    </row>
    <row r="70" spans="1:22" ht="27" customHeight="1">
      <c r="A70" s="52" t="s">
        <v>126</v>
      </c>
      <c r="B70" s="45" t="s">
        <v>128</v>
      </c>
      <c r="C70" s="40">
        <v>0</v>
      </c>
      <c r="D70" s="40">
        <v>10.6</v>
      </c>
      <c r="E70" s="42"/>
      <c r="F70" s="40"/>
      <c r="G70" s="41">
        <f t="shared" si="5"/>
        <v>0</v>
      </c>
      <c r="H70" s="42"/>
      <c r="I70" s="42"/>
      <c r="J70" s="42"/>
      <c r="K70" s="42"/>
      <c r="L70" s="41"/>
      <c r="M70" s="42">
        <f t="shared" si="0"/>
        <v>0</v>
      </c>
      <c r="N70" s="42">
        <f t="shared" si="1"/>
        <v>10.6</v>
      </c>
      <c r="O70" s="42">
        <f t="shared" si="2"/>
        <v>0</v>
      </c>
      <c r="P70" s="42">
        <f t="shared" si="3"/>
        <v>0</v>
      </c>
      <c r="Q70" s="44"/>
      <c r="R70" s="41">
        <f>P70/N70*100</f>
        <v>0</v>
      </c>
      <c r="S70" s="34"/>
      <c r="T70" s="34"/>
      <c r="U70" s="34"/>
      <c r="V70" s="34"/>
    </row>
    <row r="71" spans="1:22" ht="38.25" customHeight="1">
      <c r="A71" s="52" t="s">
        <v>125</v>
      </c>
      <c r="B71" s="45" t="s">
        <v>129</v>
      </c>
      <c r="C71" s="40"/>
      <c r="D71" s="40"/>
      <c r="E71" s="42"/>
      <c r="F71" s="40"/>
      <c r="G71" s="41"/>
      <c r="H71" s="42">
        <v>531.2</v>
      </c>
      <c r="I71" s="42">
        <v>676.226</v>
      </c>
      <c r="J71" s="42"/>
      <c r="K71" s="42">
        <v>487.133</v>
      </c>
      <c r="L71" s="41">
        <f>K71/I71*100</f>
        <v>72.03701129504041</v>
      </c>
      <c r="M71" s="42">
        <f t="shared" si="0"/>
        <v>531.2</v>
      </c>
      <c r="N71" s="42">
        <f t="shared" si="1"/>
        <v>676.226</v>
      </c>
      <c r="O71" s="42">
        <f t="shared" si="2"/>
        <v>0</v>
      </c>
      <c r="P71" s="42">
        <f t="shared" si="3"/>
        <v>487.133</v>
      </c>
      <c r="Q71" s="44"/>
      <c r="R71" s="41">
        <f t="shared" si="4"/>
        <v>72.03701129504041</v>
      </c>
      <c r="S71" s="34"/>
      <c r="T71" s="34"/>
      <c r="U71" s="34"/>
      <c r="V71" s="34"/>
    </row>
    <row r="72" spans="1:22" ht="22.5" customHeight="1">
      <c r="A72" s="53">
        <v>250380</v>
      </c>
      <c r="B72" s="72" t="s">
        <v>112</v>
      </c>
      <c r="C72" s="40">
        <v>0</v>
      </c>
      <c r="D72" s="40">
        <v>110</v>
      </c>
      <c r="E72" s="42"/>
      <c r="F72" s="40">
        <v>85.1</v>
      </c>
      <c r="G72" s="41">
        <f t="shared" si="5"/>
        <v>77.36363636363636</v>
      </c>
      <c r="H72" s="42">
        <v>0</v>
      </c>
      <c r="I72" s="42">
        <v>634.024</v>
      </c>
      <c r="J72" s="42"/>
      <c r="K72" s="42">
        <v>268.724</v>
      </c>
      <c r="L72" s="41">
        <f>K72/I72*100</f>
        <v>42.38388452172157</v>
      </c>
      <c r="M72" s="42">
        <f t="shared" si="0"/>
        <v>0</v>
      </c>
      <c r="N72" s="42">
        <f t="shared" si="1"/>
        <v>744.024</v>
      </c>
      <c r="O72" s="42">
        <f t="shared" si="2"/>
        <v>0</v>
      </c>
      <c r="P72" s="42">
        <f t="shared" si="3"/>
        <v>353.82399999999996</v>
      </c>
      <c r="Q72" s="44"/>
      <c r="R72" s="41">
        <f t="shared" si="4"/>
        <v>47.55545520036987</v>
      </c>
      <c r="S72" s="34"/>
      <c r="T72" s="34"/>
      <c r="U72" s="34"/>
      <c r="V72" s="34"/>
    </row>
    <row r="73" spans="1:22" ht="21.75" customHeight="1">
      <c r="A73" s="49"/>
      <c r="B73" s="71" t="s">
        <v>61</v>
      </c>
      <c r="C73" s="54">
        <f>C66+C67+C68+C69+C70+C71+C72</f>
        <v>90173.14</v>
      </c>
      <c r="D73" s="54">
        <f>D66+D67+D68+D69+D70+D71+D72</f>
        <v>94730.39700000003</v>
      </c>
      <c r="E73" s="54">
        <f>E66+E67+E68+E69+E70+E71+E72</f>
        <v>0</v>
      </c>
      <c r="F73" s="54">
        <f>F66+F67+F68+F69+F70+F71+F72</f>
        <v>73179.763</v>
      </c>
      <c r="G73" s="51">
        <f>F73/D73*100</f>
        <v>77.25056087329601</v>
      </c>
      <c r="H73" s="54">
        <f>H66+H67+H68+H69+H70+H71+H72</f>
        <v>1605.9</v>
      </c>
      <c r="I73" s="54">
        <f>I66+I67+I68+I69+I70+I71+I72</f>
        <v>4739.903</v>
      </c>
      <c r="J73" s="54">
        <f>J66+J67+J68+J69+J70+J71+J72</f>
        <v>0</v>
      </c>
      <c r="K73" s="54">
        <f>K66+K67+K68+K69+K70+K71+K72</f>
        <v>3715.406</v>
      </c>
      <c r="L73" s="51">
        <f>K73/I73*100</f>
        <v>78.38569692248976</v>
      </c>
      <c r="M73" s="50">
        <f>C73+H73</f>
        <v>91779.04</v>
      </c>
      <c r="N73" s="50">
        <f>D73+I73</f>
        <v>99470.30000000003</v>
      </c>
      <c r="O73" s="50">
        <f>E73+J73</f>
        <v>0</v>
      </c>
      <c r="P73" s="50">
        <f>F73+K73</f>
        <v>76895.16900000001</v>
      </c>
      <c r="Q73" s="55" t="e">
        <f>SUM(Q66:Q67)</f>
        <v>#REF!</v>
      </c>
      <c r="R73" s="51">
        <f t="shared" si="4"/>
        <v>77.30465174026818</v>
      </c>
      <c r="S73" s="34"/>
      <c r="T73" s="34"/>
      <c r="U73" s="34"/>
      <c r="V73" s="34"/>
    </row>
    <row r="74" spans="1:22" ht="12.75" hidden="1">
      <c r="A74" s="22"/>
      <c r="B74" s="26"/>
      <c r="C74" s="25"/>
      <c r="D74" s="32"/>
      <c r="E74" s="36"/>
      <c r="F74" s="36"/>
      <c r="G74" s="36"/>
      <c r="H74" s="36"/>
      <c r="I74" s="36"/>
      <c r="J74" s="36"/>
      <c r="K74" s="36"/>
      <c r="L74" s="37"/>
      <c r="M74" s="36"/>
      <c r="N74" s="36"/>
      <c r="O74" s="36"/>
      <c r="P74" s="36"/>
      <c r="Q74" s="36"/>
      <c r="R74" s="36"/>
      <c r="S74" s="34"/>
      <c r="T74" s="38"/>
      <c r="U74" s="38"/>
      <c r="V74" s="38"/>
    </row>
    <row r="75" spans="1:22" ht="12.75" hidden="1">
      <c r="A75" s="22"/>
      <c r="B75" s="25"/>
      <c r="C75" s="25"/>
      <c r="D75" s="32"/>
      <c r="E75" s="36"/>
      <c r="F75" s="36"/>
      <c r="G75" s="36"/>
      <c r="H75" s="36"/>
      <c r="I75" s="36"/>
      <c r="J75" s="36"/>
      <c r="K75" s="36"/>
      <c r="L75" s="37"/>
      <c r="M75" s="36"/>
      <c r="N75" s="36"/>
      <c r="O75" s="36"/>
      <c r="P75" s="36"/>
      <c r="Q75" s="36"/>
      <c r="R75" s="36"/>
      <c r="S75" s="34"/>
      <c r="T75" s="38"/>
      <c r="U75" s="38"/>
      <c r="V75" s="38"/>
    </row>
    <row r="76" spans="1:22" ht="12.75">
      <c r="A76" s="23"/>
      <c r="B76" s="24"/>
      <c r="C76" s="24"/>
      <c r="D76" s="38"/>
      <c r="E76" s="38"/>
      <c r="F76" s="38"/>
      <c r="G76" s="38"/>
      <c r="H76" s="38"/>
      <c r="I76" s="38"/>
      <c r="J76" s="38"/>
      <c r="K76" s="34"/>
      <c r="L76" s="33"/>
      <c r="M76" s="38"/>
      <c r="N76" s="38"/>
      <c r="O76" s="38"/>
      <c r="P76" s="38"/>
      <c r="Q76" s="38"/>
      <c r="R76" s="34"/>
      <c r="S76" s="34"/>
      <c r="T76" s="38"/>
      <c r="U76" s="38"/>
      <c r="V76" s="38"/>
    </row>
    <row r="77" spans="1:19" ht="12.75">
      <c r="A77" s="23"/>
      <c r="B77" s="24"/>
      <c r="C77" s="24"/>
      <c r="D77" s="27"/>
      <c r="K77" s="8"/>
      <c r="L77" s="29"/>
      <c r="R77" s="8"/>
      <c r="S77" s="8"/>
    </row>
    <row r="78" spans="1:19" ht="12.75">
      <c r="A78" s="23"/>
      <c r="B78" s="24"/>
      <c r="C78" s="24"/>
      <c r="F78" s="27"/>
      <c r="K78" s="8"/>
      <c r="L78" s="8"/>
      <c r="R78" s="8"/>
      <c r="S78" s="8"/>
    </row>
    <row r="79" spans="1:19" ht="12.75">
      <c r="A79" s="23"/>
      <c r="B79" s="24"/>
      <c r="C79" s="24"/>
      <c r="K79" s="8"/>
      <c r="L79" s="8"/>
      <c r="R79" s="8"/>
      <c r="S79" s="8"/>
    </row>
    <row r="80" spans="1:19" ht="12.75">
      <c r="A80" s="23"/>
      <c r="B80" s="24"/>
      <c r="C80" s="24"/>
      <c r="R80" s="8"/>
      <c r="S80" s="8"/>
    </row>
    <row r="81" spans="1:19" ht="12.75">
      <c r="A81" s="23"/>
      <c r="B81" s="24"/>
      <c r="C81" s="24"/>
      <c r="R81" s="8"/>
      <c r="S81" s="8"/>
    </row>
    <row r="82" spans="1:6" ht="12.75">
      <c r="A82" s="23"/>
      <c r="B82" s="24"/>
      <c r="C82" s="24"/>
      <c r="F82" s="27"/>
    </row>
  </sheetData>
  <mergeCells count="23">
    <mergeCell ref="H5:H6"/>
    <mergeCell ref="L5:L6"/>
    <mergeCell ref="I5:I6"/>
    <mergeCell ref="K5:K6"/>
    <mergeCell ref="O5:O6"/>
    <mergeCell ref="P5:P6"/>
    <mergeCell ref="Q5:Q6"/>
    <mergeCell ref="R5:R6"/>
    <mergeCell ref="A4:A6"/>
    <mergeCell ref="B4:B6"/>
    <mergeCell ref="C5:C6"/>
    <mergeCell ref="G5:G6"/>
    <mergeCell ref="C4:G4"/>
    <mergeCell ref="H4:L4"/>
    <mergeCell ref="B2:N2"/>
    <mergeCell ref="B1:F1"/>
    <mergeCell ref="D5:D6"/>
    <mergeCell ref="E5:E6"/>
    <mergeCell ref="F5:F6"/>
    <mergeCell ref="J5:J6"/>
    <mergeCell ref="M4:R4"/>
    <mergeCell ref="M5:M6"/>
    <mergeCell ref="N5:N6"/>
  </mergeCells>
  <printOptions/>
  <pageMargins left="0.35" right="0.2" top="0.74" bottom="0.03" header="0.74" footer="0.2"/>
  <pageSetup fitToHeight="3" fitToWidth="1"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Admin</cp:lastModifiedBy>
  <cp:lastPrinted>2012-10-26T07:19:18Z</cp:lastPrinted>
  <dcterms:created xsi:type="dcterms:W3CDTF">2003-07-29T11:52:02Z</dcterms:created>
  <dcterms:modified xsi:type="dcterms:W3CDTF">2012-10-26T07:19:37Z</dcterms:modified>
  <cp:category/>
  <cp:version/>
  <cp:contentType/>
  <cp:contentStatus/>
</cp:coreProperties>
</file>