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Titles" localSheetId="0">'2012'!$4:$8</definedName>
  </definedNames>
  <calcPr fullCalcOnLoad="1"/>
</workbook>
</file>

<file path=xl/sharedStrings.xml><?xml version="1.0" encoding="utf-8"?>
<sst xmlns="http://schemas.openxmlformats.org/spreadsheetml/2006/main" count="93" uniqueCount="84">
  <si>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</si>
  <si>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</si>
  <si>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</si>
  <si>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</si>
  <si>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</si>
  <si>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</si>
  <si>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</si>
  <si>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</si>
  <si>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</si>
  <si>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</si>
  <si>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</si>
  <si>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</si>
  <si>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</si>
  <si>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</si>
  <si>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</si>
  <si>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</si>
  <si>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</si>
  <si>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</si>
  <si>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</si>
  <si>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</si>
  <si>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</si>
  <si>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</si>
  <si>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</si>
  <si>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</si>
  <si>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</si>
  <si>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</si>
  <si>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</si>
  <si>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</si>
  <si>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</si>
  <si>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</si>
  <si>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Офіційні трансферти</t>
  </si>
  <si>
    <t>Від органів державного управління</t>
  </si>
  <si>
    <t xml:space="preserve">Дотації </t>
  </si>
  <si>
    <t>Дотації вирівнювання, що одержуються з державного бюджету</t>
  </si>
  <si>
    <t>Додаткова дотація , що одержується з державного бюджету</t>
  </si>
  <si>
    <t>Додаткова дотація вирівнювання, що одержуються з обласного бюджету</t>
  </si>
  <si>
    <t>Додаткова дотація з державного бюджету на зменшення фактичних диспропорцій між місцевими бюджетами через нерівномірність мережі бюджетних установ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</si>
  <si>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</si>
  <si>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</si>
  <si>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</si>
  <si>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</si>
  <si>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</si>
  <si>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</si>
  <si>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</si>
  <si>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</si>
  <si>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</si>
  <si>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</si>
  <si>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</si>
  <si>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</si>
  <si>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</si>
  <si>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Доходи від операцій з капіталом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</si>
  <si>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</si>
  <si>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</si>
  <si>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</si>
  <si>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</si>
  <si>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</si>
  <si>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</si>
  <si>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</si>
  <si>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</si>
  <si>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</si>
  <si>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</si>
  <si>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</si>
  <si>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</si>
  <si>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</si>
  <si>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</si>
  <si>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</si>
  <si>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Кошти, що надходять до районних та міських бюджетів (міст Києва і Севастополя, міст республіканськог і обласного значення) бюджеті з міських ( міст районного значення), селищних, сільських та районних у містах бюджетів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</si>
  <si>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</si>
  <si>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</si>
  <si>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</si>
  <si>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</si>
  <si>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</si>
  <si>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</si>
  <si>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</si>
  <si>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тис.грн.</t>
  </si>
  <si>
    <t>Інші додаткові дотації</t>
  </si>
  <si>
    <t>Субвенція на проведення видатків місцевих бюджетів , що враховуються при визначенні обсягу міжбюджетних трансфертів</t>
  </si>
  <si>
    <t xml:space="preserve">  Звіт про виконання доходної частини  районного бюджету  Олександрівського району  за  1 квартал 2013 року</t>
  </si>
  <si>
    <t>План на  2013 рік</t>
  </si>
  <si>
    <t>Уточнений план на  2013 рік</t>
  </si>
  <si>
    <t xml:space="preserve">% виконан. до уточн. плану на 2013 рік </t>
  </si>
  <si>
    <t>Виконано   за 1 квартал 2013 рік</t>
  </si>
  <si>
    <t>Виконано  за 1 квартал 2013 рік</t>
  </si>
  <si>
    <t>Виконано  за 1 квартал  2013року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</si>
</sst>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workbookViewId="0" topLeftCell="A1">
      <pane xSplit="3" ySplit="11" topLeftCell="G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21" sqref="L21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0.0039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7109375" style="1" customWidth="1"/>
    <col min="12" max="12" width="9.28125" style="1" customWidth="1"/>
    <col min="13" max="13" width="10.7109375" style="1" customWidth="1"/>
    <col min="14" max="14" width="11.57421875" style="1" customWidth="1"/>
    <col min="15" max="15" width="11.00390625" style="1" hidden="1" customWidth="1"/>
    <col min="16" max="16" width="10.574218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15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74</v>
      </c>
      <c r="O3" s="2"/>
      <c r="P3" s="2"/>
      <c r="Q3" s="2"/>
      <c r="R3" s="2"/>
    </row>
    <row r="4" spans="1:17" ht="15.75" thickBot="1">
      <c r="A4" s="30"/>
      <c r="B4" s="31"/>
      <c r="C4" s="43" t="s">
        <v>0</v>
      </c>
      <c r="D4" s="43"/>
      <c r="E4" s="43"/>
      <c r="F4" s="43"/>
      <c r="G4" s="44"/>
      <c r="H4" s="45" t="s">
        <v>1</v>
      </c>
      <c r="I4" s="43"/>
      <c r="J4" s="43"/>
      <c r="K4" s="43"/>
      <c r="L4" s="44"/>
      <c r="M4" s="45" t="s">
        <v>2</v>
      </c>
      <c r="N4" s="43"/>
      <c r="O4" s="43"/>
      <c r="P4" s="43"/>
      <c r="Q4" s="44"/>
    </row>
    <row r="5" spans="1:18" ht="12.75" customHeight="1">
      <c r="A5" s="35" t="s">
        <v>56</v>
      </c>
      <c r="B5" s="37" t="s">
        <v>3</v>
      </c>
      <c r="C5" s="39" t="s">
        <v>4</v>
      </c>
      <c r="D5" s="32" t="s">
        <v>78</v>
      </c>
      <c r="E5" s="33" t="s">
        <v>79</v>
      </c>
      <c r="F5" s="32" t="s">
        <v>81</v>
      </c>
      <c r="G5" s="32" t="s">
        <v>80</v>
      </c>
      <c r="H5" s="32" t="s">
        <v>78</v>
      </c>
      <c r="I5" s="33" t="s">
        <v>79</v>
      </c>
      <c r="J5" s="33" t="s">
        <v>45</v>
      </c>
      <c r="K5" s="32" t="s">
        <v>82</v>
      </c>
      <c r="L5" s="32" t="s">
        <v>80</v>
      </c>
      <c r="M5" s="32" t="s">
        <v>78</v>
      </c>
      <c r="N5" s="33" t="s">
        <v>79</v>
      </c>
      <c r="O5" s="33" t="s">
        <v>5</v>
      </c>
      <c r="P5" s="33" t="s">
        <v>83</v>
      </c>
      <c r="Q5" s="32" t="s">
        <v>80</v>
      </c>
      <c r="R5" s="26"/>
    </row>
    <row r="6" spans="1:18" ht="12.75" customHeight="1">
      <c r="A6" s="35"/>
      <c r="B6" s="37"/>
      <c r="C6" s="3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65.25" customHeight="1">
      <c r="A7" s="35"/>
      <c r="B7" s="37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</row>
    <row r="8" spans="1:18" ht="0.75" customHeight="1" hidden="1">
      <c r="A8" s="36"/>
      <c r="B8" s="38"/>
      <c r="C8" s="40"/>
      <c r="D8" s="4"/>
      <c r="E8" s="34"/>
      <c r="F8" s="4"/>
      <c r="G8" s="4"/>
      <c r="H8" s="4"/>
      <c r="I8" s="34"/>
      <c r="J8" s="34"/>
      <c r="K8" s="4"/>
      <c r="L8" s="4"/>
      <c r="M8" s="4"/>
      <c r="N8" s="34"/>
      <c r="O8" s="34"/>
      <c r="P8" s="34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0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C13+#REF!+#REF!</f>
        <v>#REF!</v>
      </c>
      <c r="D12" s="10">
        <v>16386.2</v>
      </c>
      <c r="E12" s="10">
        <v>16386.2</v>
      </c>
      <c r="F12" s="10">
        <v>3034.98</v>
      </c>
      <c r="G12" s="11">
        <f aca="true" t="shared" si="1" ref="G12:G21">F12/E12*100</f>
        <v>18.521560825572735</v>
      </c>
      <c r="H12" s="7"/>
      <c r="I12" s="7"/>
      <c r="J12" s="7"/>
      <c r="K12" s="7"/>
      <c r="L12" s="7"/>
      <c r="M12" s="10">
        <f aca="true" t="shared" si="2" ref="M12:M34">H12+D12</f>
        <v>16386.2</v>
      </c>
      <c r="N12" s="10">
        <f aca="true" t="shared" si="3" ref="N12:N34">I12+E12</f>
        <v>16386.2</v>
      </c>
      <c r="O12" s="10">
        <f aca="true" t="shared" si="4" ref="O12:O20">J12+E12</f>
        <v>16386.2</v>
      </c>
      <c r="P12" s="28">
        <f aca="true" t="shared" si="5" ref="P12:P20">K12+F12</f>
        <v>3034.98</v>
      </c>
      <c r="Q12" s="11">
        <f t="shared" si="0"/>
        <v>18.521560825572735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16386.2</v>
      </c>
      <c r="E13" s="10">
        <v>16386.2</v>
      </c>
      <c r="F13" s="10">
        <v>3034.98</v>
      </c>
      <c r="G13" s="11">
        <f>F13/E13*100</f>
        <v>18.521560825572735</v>
      </c>
      <c r="H13" s="7"/>
      <c r="I13" s="7"/>
      <c r="J13" s="7"/>
      <c r="K13" s="7"/>
      <c r="L13" s="7"/>
      <c r="M13" s="10">
        <f t="shared" si="2"/>
        <v>16386.2</v>
      </c>
      <c r="N13" s="10">
        <f t="shared" si="3"/>
        <v>16386.2</v>
      </c>
      <c r="O13" s="10">
        <f t="shared" si="4"/>
        <v>16386.2</v>
      </c>
      <c r="P13" s="28">
        <f t="shared" si="5"/>
        <v>3034.98</v>
      </c>
      <c r="Q13" s="11">
        <f t="shared" si="0"/>
        <v>18.521560825572735</v>
      </c>
      <c r="R13" s="14"/>
    </row>
    <row r="14" spans="1:18" ht="24.75" customHeight="1">
      <c r="A14" s="8">
        <v>11010000</v>
      </c>
      <c r="B14" s="12" t="s">
        <v>46</v>
      </c>
      <c r="C14" s="9">
        <v>1748.8</v>
      </c>
      <c r="D14" s="10">
        <v>16386.2</v>
      </c>
      <c r="E14" s="10">
        <v>16386.2</v>
      </c>
      <c r="F14" s="10">
        <v>3034.98</v>
      </c>
      <c r="G14" s="11">
        <f>F14/E14*100</f>
        <v>18.521560825572735</v>
      </c>
      <c r="H14" s="7"/>
      <c r="I14" s="7"/>
      <c r="J14" s="7"/>
      <c r="K14" s="7"/>
      <c r="L14" s="7"/>
      <c r="M14" s="10">
        <f t="shared" si="2"/>
        <v>16386.2</v>
      </c>
      <c r="N14" s="10">
        <f t="shared" si="3"/>
        <v>16386.2</v>
      </c>
      <c r="O14" s="10">
        <f t="shared" si="4"/>
        <v>16386.2</v>
      </c>
      <c r="P14" s="28">
        <f t="shared" si="5"/>
        <v>3034.98</v>
      </c>
      <c r="Q14" s="11">
        <f t="shared" si="0"/>
        <v>18.521560825572735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7"/>
      <c r="I15" s="7"/>
      <c r="J15" s="7"/>
      <c r="K15" s="7"/>
      <c r="L15" s="7"/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7"/>
      <c r="I16" s="7"/>
      <c r="J16" s="7"/>
      <c r="K16" s="7"/>
      <c r="L16" s="7"/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70</v>
      </c>
      <c r="C17" s="9"/>
      <c r="D17" s="10">
        <v>14737.8</v>
      </c>
      <c r="E17" s="10">
        <v>14737.8</v>
      </c>
      <c r="F17" s="10">
        <v>2685.572</v>
      </c>
      <c r="G17" s="11">
        <f>F17/E17*100</f>
        <v>18.2223398336251</v>
      </c>
      <c r="H17" s="7"/>
      <c r="I17" s="7"/>
      <c r="J17" s="7"/>
      <c r="K17" s="7"/>
      <c r="L17" s="7"/>
      <c r="M17" s="10">
        <f>H17+D17</f>
        <v>14737.8</v>
      </c>
      <c r="N17" s="10">
        <f>I17+E17</f>
        <v>14737.8</v>
      </c>
      <c r="O17" s="10">
        <f>J17+E17</f>
        <v>14737.8</v>
      </c>
      <c r="P17" s="28">
        <f>K17+F17</f>
        <v>2685.572</v>
      </c>
      <c r="Q17" s="11">
        <f>P17/N17*100</f>
        <v>18.2223398336251</v>
      </c>
      <c r="R17" s="14"/>
    </row>
    <row r="18" spans="1:18" ht="30" customHeight="1">
      <c r="A18" s="8">
        <v>11010200</v>
      </c>
      <c r="B18" s="13" t="s">
        <v>47</v>
      </c>
      <c r="C18" s="9"/>
      <c r="D18" s="10">
        <v>823.4</v>
      </c>
      <c r="E18" s="10">
        <v>82340</v>
      </c>
      <c r="F18" s="10">
        <v>121.879</v>
      </c>
      <c r="G18" s="11">
        <f t="shared" si="1"/>
        <v>0.14801918872965752</v>
      </c>
      <c r="H18" s="7"/>
      <c r="I18" s="7"/>
      <c r="J18" s="7"/>
      <c r="K18" s="7"/>
      <c r="L18" s="7"/>
      <c r="M18" s="10">
        <f>H18+D18</f>
        <v>823.4</v>
      </c>
      <c r="N18" s="10">
        <f t="shared" si="3"/>
        <v>82340</v>
      </c>
      <c r="O18" s="10">
        <f t="shared" si="4"/>
        <v>82340</v>
      </c>
      <c r="P18" s="28">
        <f t="shared" si="5"/>
        <v>121.879</v>
      </c>
      <c r="Q18" s="11">
        <f t="shared" si="0"/>
        <v>0.14801918872965752</v>
      </c>
      <c r="R18" s="14"/>
    </row>
    <row r="19" spans="1:18" ht="47.25" customHeight="1">
      <c r="A19" s="8">
        <v>11010400</v>
      </c>
      <c r="B19" s="12" t="s">
        <v>71</v>
      </c>
      <c r="C19" s="9"/>
      <c r="D19" s="10">
        <v>583</v>
      </c>
      <c r="E19" s="10">
        <v>583</v>
      </c>
      <c r="F19" s="10">
        <v>136.21</v>
      </c>
      <c r="G19" s="11">
        <f t="shared" si="1"/>
        <v>23.363636363636363</v>
      </c>
      <c r="H19" s="7"/>
      <c r="I19" s="7"/>
      <c r="J19" s="7"/>
      <c r="K19" s="7"/>
      <c r="L19" s="7"/>
      <c r="M19" s="10">
        <f>H19+D19</f>
        <v>583</v>
      </c>
      <c r="N19" s="10">
        <f t="shared" si="3"/>
        <v>583</v>
      </c>
      <c r="O19" s="10">
        <f t="shared" si="4"/>
        <v>583</v>
      </c>
      <c r="P19" s="28">
        <f t="shared" si="5"/>
        <v>136.21</v>
      </c>
      <c r="Q19" s="11">
        <f>P19/N19*100</f>
        <v>23.363636363636363</v>
      </c>
      <c r="R19" s="14"/>
    </row>
    <row r="20" spans="1:18" ht="29.25" customHeight="1">
      <c r="A20" s="8">
        <v>11010500</v>
      </c>
      <c r="B20" s="13" t="s">
        <v>67</v>
      </c>
      <c r="C20" s="9"/>
      <c r="D20" s="10">
        <v>242</v>
      </c>
      <c r="E20" s="10">
        <v>242.2</v>
      </c>
      <c r="F20" s="10">
        <v>91.319</v>
      </c>
      <c r="G20" s="11">
        <f t="shared" si="1"/>
        <v>37.70396366639142</v>
      </c>
      <c r="H20" s="7"/>
      <c r="I20" s="7"/>
      <c r="J20" s="7"/>
      <c r="K20" s="7"/>
      <c r="L20" s="7"/>
      <c r="M20" s="10">
        <f>H20+D20</f>
        <v>242</v>
      </c>
      <c r="N20" s="10">
        <f t="shared" si="3"/>
        <v>242.2</v>
      </c>
      <c r="O20" s="10">
        <f t="shared" si="4"/>
        <v>242.2</v>
      </c>
      <c r="P20" s="28">
        <f t="shared" si="5"/>
        <v>91.319</v>
      </c>
      <c r="Q20" s="11">
        <f t="shared" si="0"/>
        <v>37.70396366639142</v>
      </c>
      <c r="R20" s="14"/>
    </row>
    <row r="21" spans="1:18" ht="15.75" customHeight="1">
      <c r="A21" s="15">
        <v>20000000</v>
      </c>
      <c r="B21" s="5" t="s">
        <v>9</v>
      </c>
      <c r="C21" s="9">
        <f>C24+C31+C32</f>
        <v>1</v>
      </c>
      <c r="D21" s="10">
        <f>D33+D35+D38</f>
        <v>27.1</v>
      </c>
      <c r="E21" s="10">
        <f>E33+E35+E38</f>
        <v>27.1</v>
      </c>
      <c r="F21" s="10">
        <f>F33+F35+F38</f>
        <v>5.9719999999999995</v>
      </c>
      <c r="G21" s="11">
        <f t="shared" si="1"/>
        <v>22.036900369003686</v>
      </c>
      <c r="H21" s="7">
        <v>1427.6</v>
      </c>
      <c r="I21" s="7">
        <v>1427.6</v>
      </c>
      <c r="J21" s="7"/>
      <c r="K21" s="7">
        <v>537.448</v>
      </c>
      <c r="L21" s="11">
        <f>K21/I21*100</f>
        <v>37.64695993275428</v>
      </c>
      <c r="M21" s="10">
        <f t="shared" si="2"/>
        <v>1454.6999999999998</v>
      </c>
      <c r="N21" s="10">
        <f t="shared" si="3"/>
        <v>1454.6999999999998</v>
      </c>
      <c r="O21" s="10">
        <f aca="true" t="shared" si="6" ref="O21:O37">J21+E21</f>
        <v>27.1</v>
      </c>
      <c r="P21" s="28">
        <f aca="true" t="shared" si="7" ref="P21:P50">K21+F21</f>
        <v>543.42</v>
      </c>
      <c r="Q21" s="11">
        <f aca="true" t="shared" si="8" ref="Q21:Q36">P21/N21*100</f>
        <v>37.35615590843473</v>
      </c>
      <c r="R21" s="14"/>
    </row>
    <row r="22" spans="1:18" ht="33.75" customHeight="1" hidden="1">
      <c r="A22" s="15">
        <v>22000000</v>
      </c>
      <c r="B22" s="5" t="s">
        <v>10</v>
      </c>
      <c r="C22" s="9"/>
      <c r="D22" s="10"/>
      <c r="E22" s="10"/>
      <c r="F22" s="10">
        <v>0</v>
      </c>
      <c r="G22" s="11" t="e">
        <f aca="true" t="shared" si="9" ref="G22:G34">F22/E22*100</f>
        <v>#DIV/0!</v>
      </c>
      <c r="H22" s="7"/>
      <c r="I22" s="7"/>
      <c r="J22" s="7"/>
      <c r="K22" s="10"/>
      <c r="L22" s="7"/>
      <c r="M22" s="10">
        <f t="shared" si="2"/>
        <v>0</v>
      </c>
      <c r="N22" s="10">
        <f t="shared" si="3"/>
        <v>0</v>
      </c>
      <c r="O22" s="10">
        <f t="shared" si="6"/>
        <v>0</v>
      </c>
      <c r="P22" s="28">
        <f t="shared" si="7"/>
        <v>0</v>
      </c>
      <c r="Q22" s="11" t="e">
        <f t="shared" si="8"/>
        <v>#DIV/0!</v>
      </c>
      <c r="R22" s="14"/>
    </row>
    <row r="23" spans="1:18" ht="27" customHeight="1" hidden="1">
      <c r="A23" s="15">
        <v>23000000</v>
      </c>
      <c r="B23" s="5" t="s">
        <v>11</v>
      </c>
      <c r="C23" s="9"/>
      <c r="D23" s="10"/>
      <c r="E23" s="10"/>
      <c r="F23" s="10">
        <v>0</v>
      </c>
      <c r="G23" s="11" t="e">
        <f t="shared" si="9"/>
        <v>#DIV/0!</v>
      </c>
      <c r="H23" s="7"/>
      <c r="I23" s="7"/>
      <c r="J23" s="7"/>
      <c r="K23" s="10"/>
      <c r="L23" s="7"/>
      <c r="M23" s="10">
        <f t="shared" si="2"/>
        <v>0</v>
      </c>
      <c r="N23" s="10">
        <f t="shared" si="3"/>
        <v>0</v>
      </c>
      <c r="O23" s="10">
        <f t="shared" si="6"/>
        <v>0</v>
      </c>
      <c r="P23" s="28">
        <f t="shared" si="7"/>
        <v>0</v>
      </c>
      <c r="Q23" s="11" t="e">
        <f t="shared" si="8"/>
        <v>#DIV/0!</v>
      </c>
      <c r="R23" s="14"/>
    </row>
    <row r="24" spans="1:18" ht="0.75" customHeight="1" hidden="1">
      <c r="A24" s="15">
        <v>21110000</v>
      </c>
      <c r="B24" s="5" t="s">
        <v>12</v>
      </c>
      <c r="C24" s="9"/>
      <c r="D24" s="10"/>
      <c r="E24" s="10"/>
      <c r="F24" s="10"/>
      <c r="G24" s="11" t="e">
        <f t="shared" si="9"/>
        <v>#DIV/0!</v>
      </c>
      <c r="H24" s="7"/>
      <c r="I24" s="7"/>
      <c r="J24" s="7"/>
      <c r="K24" s="10"/>
      <c r="L24" s="7"/>
      <c r="M24" s="10">
        <f t="shared" si="2"/>
        <v>0</v>
      </c>
      <c r="N24" s="10">
        <f t="shared" si="3"/>
        <v>0</v>
      </c>
      <c r="O24" s="10">
        <f t="shared" si="6"/>
        <v>0</v>
      </c>
      <c r="P24" s="28">
        <f t="shared" si="7"/>
        <v>0</v>
      </c>
      <c r="Q24" s="11" t="e">
        <f t="shared" si="8"/>
        <v>#DIV/0!</v>
      </c>
      <c r="R24" s="14"/>
    </row>
    <row r="25" spans="1:18" ht="30" hidden="1">
      <c r="A25" s="15">
        <v>210400</v>
      </c>
      <c r="B25" s="5" t="s">
        <v>13</v>
      </c>
      <c r="C25" s="9"/>
      <c r="D25" s="10"/>
      <c r="E25" s="10"/>
      <c r="F25" s="10"/>
      <c r="G25" s="11" t="e">
        <f t="shared" si="9"/>
        <v>#DIV/0!</v>
      </c>
      <c r="H25" s="7"/>
      <c r="I25" s="7"/>
      <c r="J25" s="7"/>
      <c r="K25" s="10"/>
      <c r="L25" s="7" t="e">
        <f aca="true" t="shared" si="10" ref="L25:L30">K25/I25*100</f>
        <v>#DIV/0!</v>
      </c>
      <c r="M25" s="10">
        <f t="shared" si="2"/>
        <v>0</v>
      </c>
      <c r="N25" s="10">
        <f t="shared" si="3"/>
        <v>0</v>
      </c>
      <c r="O25" s="10">
        <f t="shared" si="6"/>
        <v>0</v>
      </c>
      <c r="P25" s="28">
        <f t="shared" si="7"/>
        <v>0</v>
      </c>
      <c r="Q25" s="11" t="e">
        <f t="shared" si="8"/>
        <v>#DIV/0!</v>
      </c>
      <c r="R25" s="14"/>
    </row>
    <row r="26" spans="1:18" ht="30" hidden="1">
      <c r="A26" s="15">
        <v>210501</v>
      </c>
      <c r="B26" s="5" t="s">
        <v>14</v>
      </c>
      <c r="C26" s="9"/>
      <c r="D26" s="10"/>
      <c r="E26" s="10"/>
      <c r="F26" s="10"/>
      <c r="G26" s="11" t="e">
        <f t="shared" si="9"/>
        <v>#DIV/0!</v>
      </c>
      <c r="H26" s="7"/>
      <c r="I26" s="7"/>
      <c r="J26" s="7"/>
      <c r="K26" s="10"/>
      <c r="L26" s="7" t="e">
        <f t="shared" si="10"/>
        <v>#DIV/0!</v>
      </c>
      <c r="M26" s="10">
        <f t="shared" si="2"/>
        <v>0</v>
      </c>
      <c r="N26" s="10">
        <f t="shared" si="3"/>
        <v>0</v>
      </c>
      <c r="O26" s="10">
        <f t="shared" si="6"/>
        <v>0</v>
      </c>
      <c r="P26" s="28">
        <f t="shared" si="7"/>
        <v>0</v>
      </c>
      <c r="Q26" s="11" t="e">
        <f t="shared" si="8"/>
        <v>#DIV/0!</v>
      </c>
      <c r="R26" s="14"/>
    </row>
    <row r="27" spans="1:18" ht="15" hidden="1">
      <c r="A27" s="15">
        <v>210300</v>
      </c>
      <c r="B27" s="5" t="s">
        <v>15</v>
      </c>
      <c r="C27" s="9"/>
      <c r="D27" s="10"/>
      <c r="E27" s="10"/>
      <c r="F27" s="10"/>
      <c r="G27" s="11" t="e">
        <f t="shared" si="9"/>
        <v>#DIV/0!</v>
      </c>
      <c r="H27" s="7"/>
      <c r="I27" s="7"/>
      <c r="J27" s="7"/>
      <c r="K27" s="10"/>
      <c r="L27" s="7" t="e">
        <f t="shared" si="10"/>
        <v>#DIV/0!</v>
      </c>
      <c r="M27" s="10">
        <f t="shared" si="2"/>
        <v>0</v>
      </c>
      <c r="N27" s="10">
        <f t="shared" si="3"/>
        <v>0</v>
      </c>
      <c r="O27" s="10">
        <f t="shared" si="6"/>
        <v>0</v>
      </c>
      <c r="P27" s="28">
        <f t="shared" si="7"/>
        <v>0</v>
      </c>
      <c r="Q27" s="11" t="e">
        <f t="shared" si="8"/>
        <v>#DIV/0!</v>
      </c>
      <c r="R27" s="14"/>
    </row>
    <row r="28" spans="1:18" ht="60" hidden="1">
      <c r="A28" s="15">
        <v>210709</v>
      </c>
      <c r="B28" s="5" t="s">
        <v>16</v>
      </c>
      <c r="C28" s="9"/>
      <c r="D28" s="10"/>
      <c r="E28" s="10"/>
      <c r="F28" s="10"/>
      <c r="G28" s="11" t="e">
        <f t="shared" si="9"/>
        <v>#DIV/0!</v>
      </c>
      <c r="H28" s="7"/>
      <c r="I28" s="7"/>
      <c r="J28" s="7"/>
      <c r="K28" s="10"/>
      <c r="L28" s="7" t="e">
        <f t="shared" si="10"/>
        <v>#DIV/0!</v>
      </c>
      <c r="M28" s="10">
        <f t="shared" si="2"/>
        <v>0</v>
      </c>
      <c r="N28" s="10">
        <f t="shared" si="3"/>
        <v>0</v>
      </c>
      <c r="O28" s="10">
        <f t="shared" si="6"/>
        <v>0</v>
      </c>
      <c r="P28" s="28">
        <f t="shared" si="7"/>
        <v>0</v>
      </c>
      <c r="Q28" s="11" t="e">
        <f t="shared" si="8"/>
        <v>#DIV/0!</v>
      </c>
      <c r="R28" s="14"/>
    </row>
    <row r="29" spans="1:18" ht="30" hidden="1">
      <c r="A29" s="15">
        <v>220000</v>
      </c>
      <c r="B29" s="5" t="s">
        <v>17</v>
      </c>
      <c r="C29" s="9"/>
      <c r="D29" s="10"/>
      <c r="E29" s="10"/>
      <c r="F29" s="10"/>
      <c r="G29" s="11" t="e">
        <f t="shared" si="9"/>
        <v>#DIV/0!</v>
      </c>
      <c r="H29" s="7"/>
      <c r="I29" s="7"/>
      <c r="J29" s="7"/>
      <c r="K29" s="10"/>
      <c r="L29" s="7" t="e">
        <f t="shared" si="10"/>
        <v>#DIV/0!</v>
      </c>
      <c r="M29" s="10">
        <f t="shared" si="2"/>
        <v>0</v>
      </c>
      <c r="N29" s="10">
        <f t="shared" si="3"/>
        <v>0</v>
      </c>
      <c r="O29" s="10">
        <f t="shared" si="6"/>
        <v>0</v>
      </c>
      <c r="P29" s="28">
        <f t="shared" si="7"/>
        <v>0</v>
      </c>
      <c r="Q29" s="11" t="e">
        <f t="shared" si="8"/>
        <v>#DIV/0!</v>
      </c>
      <c r="R29" s="14"/>
    </row>
    <row r="30" spans="1:18" ht="30" hidden="1">
      <c r="A30" s="15">
        <v>220800</v>
      </c>
      <c r="B30" s="5" t="s">
        <v>18</v>
      </c>
      <c r="C30" s="9"/>
      <c r="D30" s="10"/>
      <c r="E30" s="10"/>
      <c r="F30" s="10"/>
      <c r="G30" s="11" t="e">
        <f t="shared" si="9"/>
        <v>#DIV/0!</v>
      </c>
      <c r="H30" s="7"/>
      <c r="I30" s="7"/>
      <c r="J30" s="7"/>
      <c r="K30" s="10"/>
      <c r="L30" s="7" t="e">
        <f t="shared" si="10"/>
        <v>#DIV/0!</v>
      </c>
      <c r="M30" s="10">
        <f t="shared" si="2"/>
        <v>0</v>
      </c>
      <c r="N30" s="10">
        <f t="shared" si="3"/>
        <v>0</v>
      </c>
      <c r="O30" s="10">
        <f t="shared" si="6"/>
        <v>0</v>
      </c>
      <c r="P30" s="28">
        <f t="shared" si="7"/>
        <v>0</v>
      </c>
      <c r="Q30" s="11" t="e">
        <f t="shared" si="8"/>
        <v>#DIV/0!</v>
      </c>
      <c r="R30" s="14"/>
    </row>
    <row r="31" spans="1:18" ht="0.75" customHeight="1" hidden="1">
      <c r="A31" s="15">
        <v>21081100</v>
      </c>
      <c r="B31" s="5" t="s">
        <v>19</v>
      </c>
      <c r="C31" s="9">
        <v>1</v>
      </c>
      <c r="D31" s="10"/>
      <c r="E31" s="10"/>
      <c r="F31" s="10"/>
      <c r="G31" s="11" t="e">
        <f t="shared" si="9"/>
        <v>#DIV/0!</v>
      </c>
      <c r="H31" s="7"/>
      <c r="I31" s="7"/>
      <c r="J31" s="7"/>
      <c r="K31" s="10"/>
      <c r="L31" s="7"/>
      <c r="M31" s="10">
        <f t="shared" si="2"/>
        <v>0</v>
      </c>
      <c r="N31" s="10">
        <f t="shared" si="3"/>
        <v>0</v>
      </c>
      <c r="O31" s="10">
        <f t="shared" si="6"/>
        <v>0</v>
      </c>
      <c r="P31" s="28">
        <f t="shared" si="7"/>
        <v>0</v>
      </c>
      <c r="Q31" s="11" t="e">
        <f t="shared" si="8"/>
        <v>#DIV/0!</v>
      </c>
      <c r="R31" s="14"/>
    </row>
    <row r="32" spans="1:18" ht="15" hidden="1">
      <c r="A32" s="15">
        <v>24000000</v>
      </c>
      <c r="B32" s="5" t="s">
        <v>20</v>
      </c>
      <c r="C32" s="9"/>
      <c r="D32" s="10"/>
      <c r="E32" s="10"/>
      <c r="F32" s="10">
        <v>0</v>
      </c>
      <c r="G32" s="11" t="e">
        <f t="shared" si="9"/>
        <v>#DIV/0!</v>
      </c>
      <c r="H32" s="7"/>
      <c r="I32" s="7"/>
      <c r="J32" s="7"/>
      <c r="K32" s="10"/>
      <c r="L32" s="7"/>
      <c r="M32" s="10">
        <f t="shared" si="2"/>
        <v>0</v>
      </c>
      <c r="N32" s="10">
        <f t="shared" si="3"/>
        <v>0</v>
      </c>
      <c r="O32" s="10">
        <f t="shared" si="6"/>
        <v>0</v>
      </c>
      <c r="P32" s="28">
        <f t="shared" si="7"/>
        <v>0</v>
      </c>
      <c r="Q32" s="11" t="e">
        <f t="shared" si="8"/>
        <v>#DIV/0!</v>
      </c>
      <c r="R32" s="14"/>
    </row>
    <row r="33" spans="1:18" ht="15">
      <c r="A33" s="15">
        <v>21000000</v>
      </c>
      <c r="B33" s="5" t="s">
        <v>43</v>
      </c>
      <c r="C33" s="9"/>
      <c r="D33" s="10">
        <v>0.1</v>
      </c>
      <c r="E33" s="10">
        <v>0.1</v>
      </c>
      <c r="F33" s="10">
        <v>0</v>
      </c>
      <c r="G33" s="11">
        <f t="shared" si="9"/>
        <v>0</v>
      </c>
      <c r="H33" s="7"/>
      <c r="I33" s="7"/>
      <c r="J33" s="7"/>
      <c r="K33" s="7"/>
      <c r="L33" s="7"/>
      <c r="M33" s="10">
        <f t="shared" si="2"/>
        <v>0.1</v>
      </c>
      <c r="N33" s="10">
        <f t="shared" si="3"/>
        <v>0.1</v>
      </c>
      <c r="O33" s="10">
        <f t="shared" si="6"/>
        <v>0.1</v>
      </c>
      <c r="P33" s="28">
        <f t="shared" si="7"/>
        <v>0</v>
      </c>
      <c r="Q33" s="11">
        <f t="shared" si="8"/>
        <v>0</v>
      </c>
      <c r="R33" s="14"/>
    </row>
    <row r="34" spans="1:18" ht="30">
      <c r="A34" s="15">
        <v>21010300</v>
      </c>
      <c r="B34" s="5" t="s">
        <v>44</v>
      </c>
      <c r="C34" s="9"/>
      <c r="D34" s="10">
        <v>0.1</v>
      </c>
      <c r="E34" s="10">
        <v>0.1</v>
      </c>
      <c r="F34" s="10">
        <v>0</v>
      </c>
      <c r="G34" s="11">
        <f t="shared" si="9"/>
        <v>0</v>
      </c>
      <c r="H34" s="7"/>
      <c r="I34" s="7"/>
      <c r="J34" s="7"/>
      <c r="K34" s="7"/>
      <c r="L34" s="7"/>
      <c r="M34" s="10">
        <f t="shared" si="2"/>
        <v>0.1</v>
      </c>
      <c r="N34" s="10">
        <f t="shared" si="3"/>
        <v>0.1</v>
      </c>
      <c r="O34" s="10">
        <f t="shared" si="6"/>
        <v>0.1</v>
      </c>
      <c r="P34" s="28">
        <f t="shared" si="7"/>
        <v>0</v>
      </c>
      <c r="Q34" s="11">
        <f t="shared" si="8"/>
        <v>0</v>
      </c>
      <c r="R34" s="14"/>
    </row>
    <row r="35" spans="1:18" ht="30">
      <c r="A35" s="15">
        <v>22000000</v>
      </c>
      <c r="B35" s="13" t="s">
        <v>48</v>
      </c>
      <c r="C35" s="9"/>
      <c r="D35" s="10">
        <v>3</v>
      </c>
      <c r="E35" s="10">
        <v>3</v>
      </c>
      <c r="F35" s="10">
        <v>2.504</v>
      </c>
      <c r="G35" s="11">
        <f>F35/E35*100</f>
        <v>83.46666666666667</v>
      </c>
      <c r="H35" s="7"/>
      <c r="I35" s="7"/>
      <c r="J35" s="7"/>
      <c r="K35" s="7"/>
      <c r="L35" s="7"/>
      <c r="M35" s="10">
        <f aca="true" t="shared" si="11" ref="M35:N37">H35+D35</f>
        <v>3</v>
      </c>
      <c r="N35" s="10">
        <f t="shared" si="11"/>
        <v>3</v>
      </c>
      <c r="O35" s="10">
        <f t="shared" si="6"/>
        <v>3</v>
      </c>
      <c r="P35" s="28">
        <f t="shared" si="7"/>
        <v>2.504</v>
      </c>
      <c r="Q35" s="11">
        <f t="shared" si="8"/>
        <v>83.46666666666667</v>
      </c>
      <c r="R35" s="14"/>
    </row>
    <row r="36" spans="1:18" ht="30">
      <c r="A36" s="15">
        <v>22010300</v>
      </c>
      <c r="B36" s="13" t="s">
        <v>49</v>
      </c>
      <c r="C36" s="9"/>
      <c r="D36" s="10">
        <v>3</v>
      </c>
      <c r="E36" s="10">
        <v>3</v>
      </c>
      <c r="F36" s="10">
        <v>2.105</v>
      </c>
      <c r="G36" s="11">
        <f>F36/E36*100</f>
        <v>70.16666666666667</v>
      </c>
      <c r="H36" s="7"/>
      <c r="I36" s="7"/>
      <c r="J36" s="7"/>
      <c r="K36" s="7"/>
      <c r="L36" s="7"/>
      <c r="M36" s="10">
        <f t="shared" si="11"/>
        <v>3</v>
      </c>
      <c r="N36" s="10">
        <f t="shared" si="11"/>
        <v>3</v>
      </c>
      <c r="O36" s="10">
        <f t="shared" si="6"/>
        <v>3</v>
      </c>
      <c r="P36" s="28">
        <f t="shared" si="7"/>
        <v>2.105</v>
      </c>
      <c r="Q36" s="11">
        <f t="shared" si="8"/>
        <v>70.16666666666667</v>
      </c>
      <c r="R36" s="14"/>
    </row>
    <row r="37" spans="1:18" ht="45">
      <c r="A37" s="15">
        <v>22080400</v>
      </c>
      <c r="B37" s="13" t="s">
        <v>55</v>
      </c>
      <c r="C37" s="9"/>
      <c r="D37" s="10"/>
      <c r="E37" s="10">
        <v>0</v>
      </c>
      <c r="F37" s="10">
        <v>0.4</v>
      </c>
      <c r="G37" s="11">
        <v>0</v>
      </c>
      <c r="H37" s="7"/>
      <c r="I37" s="7"/>
      <c r="J37" s="7"/>
      <c r="K37" s="7"/>
      <c r="L37" s="7"/>
      <c r="M37" s="10"/>
      <c r="N37" s="10">
        <f t="shared" si="11"/>
        <v>0</v>
      </c>
      <c r="O37" s="10">
        <f t="shared" si="6"/>
        <v>0</v>
      </c>
      <c r="P37" s="28">
        <f t="shared" si="7"/>
        <v>0.4</v>
      </c>
      <c r="Q37" s="11"/>
      <c r="R37" s="14"/>
    </row>
    <row r="38" spans="1:18" ht="18" customHeight="1">
      <c r="A38" s="15">
        <v>24000000</v>
      </c>
      <c r="B38" s="5" t="s">
        <v>20</v>
      </c>
      <c r="C38" s="9"/>
      <c r="D38" s="10">
        <v>24</v>
      </c>
      <c r="E38" s="10">
        <v>24</v>
      </c>
      <c r="F38" s="10">
        <v>3.468</v>
      </c>
      <c r="G38" s="11">
        <f aca="true" t="shared" si="12" ref="G38:G85">F38/E38*100</f>
        <v>14.45</v>
      </c>
      <c r="H38" s="7"/>
      <c r="I38" s="7"/>
      <c r="J38" s="7"/>
      <c r="K38" s="7"/>
      <c r="L38" s="7"/>
      <c r="M38" s="10">
        <f aca="true" t="shared" si="13" ref="M38:M45">H38+D38</f>
        <v>24</v>
      </c>
      <c r="N38" s="10">
        <f aca="true" t="shared" si="14" ref="N38:N48">I38+E38</f>
        <v>24</v>
      </c>
      <c r="O38" s="10">
        <f aca="true" t="shared" si="15" ref="O38:O48">J38+E38</f>
        <v>24</v>
      </c>
      <c r="P38" s="28">
        <f t="shared" si="7"/>
        <v>3.468</v>
      </c>
      <c r="Q38" s="11">
        <f aca="true" t="shared" si="16" ref="Q38:Q45">P38/N38*100</f>
        <v>14.45</v>
      </c>
      <c r="R38" s="14"/>
    </row>
    <row r="39" spans="1:18" ht="16.5" customHeight="1">
      <c r="A39" s="15">
        <v>24060000</v>
      </c>
      <c r="B39" s="5" t="s">
        <v>21</v>
      </c>
      <c r="C39" s="9"/>
      <c r="D39" s="10">
        <v>24</v>
      </c>
      <c r="E39" s="10">
        <v>24</v>
      </c>
      <c r="F39" s="10">
        <v>3.468</v>
      </c>
      <c r="G39" s="11">
        <f t="shared" si="12"/>
        <v>14.45</v>
      </c>
      <c r="H39" s="7"/>
      <c r="I39" s="7"/>
      <c r="J39" s="7"/>
      <c r="K39" s="7"/>
      <c r="L39" s="7"/>
      <c r="M39" s="10">
        <f t="shared" si="13"/>
        <v>24</v>
      </c>
      <c r="N39" s="10">
        <f t="shared" si="14"/>
        <v>24</v>
      </c>
      <c r="O39" s="10">
        <f t="shared" si="15"/>
        <v>24</v>
      </c>
      <c r="P39" s="28">
        <f t="shared" si="7"/>
        <v>3.468</v>
      </c>
      <c r="Q39" s="11">
        <f t="shared" si="16"/>
        <v>14.45</v>
      </c>
      <c r="R39" s="14"/>
    </row>
    <row r="40" spans="1:18" ht="13.5" customHeight="1">
      <c r="A40" s="15">
        <v>24060300</v>
      </c>
      <c r="B40" s="5" t="s">
        <v>22</v>
      </c>
      <c r="C40" s="9"/>
      <c r="D40" s="10">
        <v>24</v>
      </c>
      <c r="E40" s="10">
        <v>24</v>
      </c>
      <c r="F40" s="10">
        <v>3.468</v>
      </c>
      <c r="G40" s="11">
        <f t="shared" si="12"/>
        <v>14.45</v>
      </c>
      <c r="H40" s="7"/>
      <c r="I40" s="7"/>
      <c r="J40" s="7"/>
      <c r="K40" s="7"/>
      <c r="L40" s="7"/>
      <c r="M40" s="10">
        <f t="shared" si="13"/>
        <v>24</v>
      </c>
      <c r="N40" s="10">
        <f t="shared" si="14"/>
        <v>24</v>
      </c>
      <c r="O40" s="10">
        <f t="shared" si="15"/>
        <v>24</v>
      </c>
      <c r="P40" s="28">
        <f t="shared" si="7"/>
        <v>3.468</v>
      </c>
      <c r="Q40" s="11">
        <f t="shared" si="16"/>
        <v>14.45</v>
      </c>
      <c r="R40" s="14"/>
    </row>
    <row r="41" spans="1:18" ht="15" customHeight="1">
      <c r="A41" s="15">
        <v>25000000</v>
      </c>
      <c r="B41" s="5" t="s">
        <v>23</v>
      </c>
      <c r="C41" s="9"/>
      <c r="D41" s="10"/>
      <c r="E41" s="10"/>
      <c r="F41" s="10"/>
      <c r="G41" s="10"/>
      <c r="H41" s="10">
        <f>SUM(H47)+H43</f>
        <v>1427.6</v>
      </c>
      <c r="I41" s="10">
        <f>SUM(I47)+I43</f>
        <v>1427.6</v>
      </c>
      <c r="J41" s="7"/>
      <c r="K41" s="10">
        <f>SUM(K47)+K43</f>
        <v>537.448</v>
      </c>
      <c r="L41" s="11">
        <f>K41/I41*100</f>
        <v>37.64695993275428</v>
      </c>
      <c r="M41" s="10">
        <f t="shared" si="13"/>
        <v>1427.6</v>
      </c>
      <c r="N41" s="10">
        <f t="shared" si="14"/>
        <v>1427.6</v>
      </c>
      <c r="O41" s="10">
        <f t="shared" si="15"/>
        <v>0</v>
      </c>
      <c r="P41" s="28">
        <f t="shared" si="7"/>
        <v>537.448</v>
      </c>
      <c r="Q41" s="11">
        <f t="shared" si="16"/>
        <v>37.64695993275428</v>
      </c>
      <c r="R41" s="14"/>
    </row>
    <row r="42" spans="1:18" ht="15" hidden="1">
      <c r="A42" s="15">
        <v>31000000</v>
      </c>
      <c r="B42" s="5" t="s">
        <v>24</v>
      </c>
      <c r="C42" s="9"/>
      <c r="D42" s="10"/>
      <c r="E42" s="10"/>
      <c r="F42" s="10"/>
      <c r="G42" s="10"/>
      <c r="H42" s="7">
        <v>0</v>
      </c>
      <c r="I42" s="10"/>
      <c r="J42" s="7"/>
      <c r="K42" s="10"/>
      <c r="L42" s="11" t="e">
        <f>K42/I42*100</f>
        <v>#DIV/0!</v>
      </c>
      <c r="M42" s="10">
        <f t="shared" si="13"/>
        <v>0</v>
      </c>
      <c r="N42" s="10">
        <f t="shared" si="14"/>
        <v>0</v>
      </c>
      <c r="O42" s="10">
        <f t="shared" si="15"/>
        <v>0</v>
      </c>
      <c r="P42" s="28">
        <f t="shared" si="7"/>
        <v>0</v>
      </c>
      <c r="Q42" s="11" t="e">
        <f t="shared" si="16"/>
        <v>#DIV/0!</v>
      </c>
      <c r="R42" s="14"/>
    </row>
    <row r="43" spans="1:18" ht="15">
      <c r="A43" s="15">
        <v>25010000</v>
      </c>
      <c r="B43" s="5" t="s">
        <v>25</v>
      </c>
      <c r="C43" s="9"/>
      <c r="D43" s="10"/>
      <c r="E43" s="10"/>
      <c r="F43" s="10"/>
      <c r="G43" s="10"/>
      <c r="H43" s="10">
        <f>SUM(H44:H46)</f>
        <v>1427.6</v>
      </c>
      <c r="I43" s="10">
        <f>SUM(I44:I46)</f>
        <v>1427.6</v>
      </c>
      <c r="J43" s="7"/>
      <c r="K43" s="10">
        <f>SUM(K44:K46)</f>
        <v>385.703</v>
      </c>
      <c r="L43" s="11">
        <f>K43/I43*100</f>
        <v>27.017581955729895</v>
      </c>
      <c r="M43" s="10">
        <f t="shared" si="13"/>
        <v>1427.6</v>
      </c>
      <c r="N43" s="10">
        <f t="shared" si="14"/>
        <v>1427.6</v>
      </c>
      <c r="O43" s="10">
        <f t="shared" si="15"/>
        <v>0</v>
      </c>
      <c r="P43" s="28">
        <f t="shared" si="7"/>
        <v>385.703</v>
      </c>
      <c r="Q43" s="11">
        <f t="shared" si="16"/>
        <v>27.017581955729895</v>
      </c>
      <c r="R43" s="14"/>
    </row>
    <row r="44" spans="1:18" ht="30">
      <c r="A44" s="15">
        <v>25010100</v>
      </c>
      <c r="B44" s="5" t="s">
        <v>68</v>
      </c>
      <c r="C44" s="9"/>
      <c r="D44" s="10"/>
      <c r="E44" s="10"/>
      <c r="F44" s="10"/>
      <c r="G44" s="10"/>
      <c r="H44" s="7">
        <v>1037.1</v>
      </c>
      <c r="I44" s="10">
        <v>1037.1</v>
      </c>
      <c r="J44" s="7"/>
      <c r="K44" s="10">
        <v>239.133</v>
      </c>
      <c r="L44" s="11">
        <f>K44/I44*100</f>
        <v>23.057853630315307</v>
      </c>
      <c r="M44" s="10">
        <f t="shared" si="13"/>
        <v>1037.1</v>
      </c>
      <c r="N44" s="10">
        <f t="shared" si="14"/>
        <v>1037.1</v>
      </c>
      <c r="O44" s="10">
        <f t="shared" si="15"/>
        <v>0</v>
      </c>
      <c r="P44" s="28">
        <f t="shared" si="7"/>
        <v>239.133</v>
      </c>
      <c r="Q44" s="11">
        <f t="shared" si="16"/>
        <v>23.057853630315307</v>
      </c>
      <c r="R44" s="14"/>
    </row>
    <row r="45" spans="1:18" ht="15">
      <c r="A45" s="15">
        <v>25010300</v>
      </c>
      <c r="B45" s="5" t="s">
        <v>26</v>
      </c>
      <c r="C45" s="9"/>
      <c r="D45" s="10"/>
      <c r="E45" s="10"/>
      <c r="F45" s="10"/>
      <c r="G45" s="10"/>
      <c r="H45" s="7">
        <v>390.5</v>
      </c>
      <c r="I45" s="10">
        <v>390.5</v>
      </c>
      <c r="J45" s="7"/>
      <c r="K45" s="10">
        <v>143.214</v>
      </c>
      <c r="L45" s="11">
        <f>K45/I45*100</f>
        <v>36.67451984635083</v>
      </c>
      <c r="M45" s="10">
        <f t="shared" si="13"/>
        <v>390.5</v>
      </c>
      <c r="N45" s="10">
        <f t="shared" si="14"/>
        <v>390.5</v>
      </c>
      <c r="O45" s="10">
        <f t="shared" si="15"/>
        <v>0</v>
      </c>
      <c r="P45" s="28">
        <f t="shared" si="7"/>
        <v>143.214</v>
      </c>
      <c r="Q45" s="11">
        <f t="shared" si="16"/>
        <v>36.67451984635083</v>
      </c>
      <c r="R45" s="14"/>
    </row>
    <row r="46" spans="1:18" ht="30">
      <c r="A46" s="15">
        <v>25010400</v>
      </c>
      <c r="B46" s="16" t="s">
        <v>27</v>
      </c>
      <c r="C46" s="17"/>
      <c r="D46" s="10"/>
      <c r="E46" s="10"/>
      <c r="F46" s="10"/>
      <c r="G46" s="10"/>
      <c r="H46" s="10"/>
      <c r="I46" s="10">
        <v>0</v>
      </c>
      <c r="J46" s="7"/>
      <c r="K46" s="10">
        <v>3.356</v>
      </c>
      <c r="L46" s="11">
        <v>0</v>
      </c>
      <c r="M46" s="10"/>
      <c r="N46" s="10">
        <f t="shared" si="14"/>
        <v>0</v>
      </c>
      <c r="O46" s="10">
        <f t="shared" si="15"/>
        <v>0</v>
      </c>
      <c r="P46" s="28">
        <f t="shared" si="7"/>
        <v>3.356</v>
      </c>
      <c r="Q46" s="11"/>
      <c r="R46" s="14"/>
    </row>
    <row r="47" spans="1:18" ht="15">
      <c r="A47" s="15">
        <v>25020000</v>
      </c>
      <c r="B47" s="5" t="s">
        <v>28</v>
      </c>
      <c r="C47" s="9"/>
      <c r="D47" s="10"/>
      <c r="E47" s="10"/>
      <c r="F47" s="10"/>
      <c r="G47" s="10"/>
      <c r="H47" s="10"/>
      <c r="I47" s="10">
        <v>0</v>
      </c>
      <c r="J47" s="7"/>
      <c r="K47" s="10">
        <f>SUM(K48:K48)</f>
        <v>151.745</v>
      </c>
      <c r="L47" s="11"/>
      <c r="M47" s="10"/>
      <c r="N47" s="10">
        <f t="shared" si="14"/>
        <v>0</v>
      </c>
      <c r="O47" s="10">
        <f t="shared" si="15"/>
        <v>0</v>
      </c>
      <c r="P47" s="28">
        <f t="shared" si="7"/>
        <v>151.745</v>
      </c>
      <c r="Q47" s="11"/>
      <c r="R47" s="14"/>
    </row>
    <row r="48" spans="1:18" ht="30">
      <c r="A48" s="18">
        <v>25020100</v>
      </c>
      <c r="B48" s="16" t="s">
        <v>29</v>
      </c>
      <c r="C48" s="17"/>
      <c r="D48" s="10"/>
      <c r="E48" s="10"/>
      <c r="F48" s="10"/>
      <c r="G48" s="10"/>
      <c r="H48" s="10"/>
      <c r="I48" s="10">
        <v>0</v>
      </c>
      <c r="J48" s="7"/>
      <c r="K48" s="10">
        <v>151.745</v>
      </c>
      <c r="L48" s="11"/>
      <c r="M48" s="10"/>
      <c r="N48" s="10">
        <f t="shared" si="14"/>
        <v>0</v>
      </c>
      <c r="O48" s="10">
        <f t="shared" si="15"/>
        <v>0</v>
      </c>
      <c r="P48" s="28">
        <f t="shared" si="7"/>
        <v>151.745</v>
      </c>
      <c r="Q48" s="11"/>
      <c r="R48" s="14"/>
    </row>
    <row r="49" spans="1:18" ht="15" hidden="1">
      <c r="A49" s="15">
        <v>30000000</v>
      </c>
      <c r="B49" s="5" t="s">
        <v>50</v>
      </c>
      <c r="C49" s="9"/>
      <c r="D49" s="10">
        <v>0</v>
      </c>
      <c r="E49" s="10">
        <v>0</v>
      </c>
      <c r="F49" s="10">
        <v>0</v>
      </c>
      <c r="G49" s="11"/>
      <c r="H49" s="7">
        <v>0</v>
      </c>
      <c r="I49" s="10">
        <v>0</v>
      </c>
      <c r="J49" s="7"/>
      <c r="K49" s="10">
        <f>K50</f>
        <v>0</v>
      </c>
      <c r="L49" s="11">
        <v>0</v>
      </c>
      <c r="M49" s="10">
        <v>0</v>
      </c>
      <c r="N49" s="10">
        <v>0</v>
      </c>
      <c r="O49" s="10"/>
      <c r="P49" s="28">
        <f t="shared" si="7"/>
        <v>0</v>
      </c>
      <c r="Q49" s="11">
        <v>0</v>
      </c>
      <c r="R49" s="14"/>
    </row>
    <row r="50" spans="1:18" ht="15" hidden="1">
      <c r="A50" s="15">
        <v>33000000</v>
      </c>
      <c r="B50" s="5" t="s">
        <v>51</v>
      </c>
      <c r="C50" s="9"/>
      <c r="D50" s="10">
        <v>0</v>
      </c>
      <c r="E50" s="10">
        <v>0</v>
      </c>
      <c r="F50" s="10">
        <v>0</v>
      </c>
      <c r="G50" s="11"/>
      <c r="H50" s="7">
        <v>0</v>
      </c>
      <c r="I50" s="10">
        <v>0</v>
      </c>
      <c r="J50" s="7"/>
      <c r="K50" s="10">
        <v>0</v>
      </c>
      <c r="L50" s="11">
        <v>0</v>
      </c>
      <c r="M50" s="10">
        <v>0</v>
      </c>
      <c r="N50" s="10">
        <v>0</v>
      </c>
      <c r="O50" s="10"/>
      <c r="P50" s="28">
        <f t="shared" si="7"/>
        <v>0</v>
      </c>
      <c r="Q50" s="11">
        <v>0</v>
      </c>
      <c r="R50" s="14"/>
    </row>
    <row r="51" spans="1:18" ht="15" hidden="1">
      <c r="A51" s="15">
        <v>33010000</v>
      </c>
      <c r="B51" s="5" t="s">
        <v>24</v>
      </c>
      <c r="C51" s="9"/>
      <c r="D51" s="10">
        <v>0</v>
      </c>
      <c r="E51" s="10">
        <v>0</v>
      </c>
      <c r="F51" s="10">
        <v>0</v>
      </c>
      <c r="G51" s="11"/>
      <c r="H51" s="7">
        <v>0</v>
      </c>
      <c r="I51" s="10">
        <v>0</v>
      </c>
      <c r="J51" s="7"/>
      <c r="K51" s="10">
        <v>0</v>
      </c>
      <c r="L51" s="11">
        <v>0</v>
      </c>
      <c r="M51" s="10">
        <v>0</v>
      </c>
      <c r="N51" s="10">
        <v>0</v>
      </c>
      <c r="O51" s="10"/>
      <c r="P51" s="28">
        <f aca="true" t="shared" si="17" ref="P51:P76">K51+F51</f>
        <v>0</v>
      </c>
      <c r="Q51" s="11">
        <v>0</v>
      </c>
      <c r="R51" s="14"/>
    </row>
    <row r="52" spans="1:18" ht="15" hidden="1">
      <c r="A52" s="15">
        <v>33010100</v>
      </c>
      <c r="B52" s="5" t="s">
        <v>52</v>
      </c>
      <c r="C52" s="9"/>
      <c r="D52" s="10">
        <v>0</v>
      </c>
      <c r="E52" s="10">
        <v>0</v>
      </c>
      <c r="F52" s="10">
        <v>0</v>
      </c>
      <c r="G52" s="11"/>
      <c r="H52" s="10">
        <v>0</v>
      </c>
      <c r="I52" s="10">
        <v>0</v>
      </c>
      <c r="J52" s="10"/>
      <c r="K52" s="10">
        <v>0</v>
      </c>
      <c r="L52" s="11">
        <v>0</v>
      </c>
      <c r="M52" s="10">
        <v>0</v>
      </c>
      <c r="N52" s="10">
        <v>0</v>
      </c>
      <c r="O52" s="10"/>
      <c r="P52" s="28">
        <f t="shared" si="17"/>
        <v>0</v>
      </c>
      <c r="Q52" s="11"/>
      <c r="R52" s="14"/>
    </row>
    <row r="53" spans="1:18" ht="18" customHeight="1">
      <c r="A53" s="15"/>
      <c r="B53" s="5" t="s">
        <v>73</v>
      </c>
      <c r="C53" s="17" t="e">
        <f>C21+C12</f>
        <v>#REF!</v>
      </c>
      <c r="D53" s="10">
        <f>D12+D21</f>
        <v>16413.3</v>
      </c>
      <c r="E53" s="10">
        <f>E21+E12</f>
        <v>16413.3</v>
      </c>
      <c r="F53" s="10">
        <f>F21+F12</f>
        <v>3040.952</v>
      </c>
      <c r="G53" s="11">
        <f t="shared" si="12"/>
        <v>18.527365002772143</v>
      </c>
      <c r="H53" s="10">
        <f>H21+H12</f>
        <v>1427.6</v>
      </c>
      <c r="I53" s="10">
        <f>I21+I12</f>
        <v>1427.6</v>
      </c>
      <c r="J53" s="10"/>
      <c r="K53" s="10">
        <f>K21+K12+K49</f>
        <v>537.448</v>
      </c>
      <c r="L53" s="11">
        <f>K53/I53*100</f>
        <v>37.64695993275428</v>
      </c>
      <c r="M53" s="10">
        <f aca="true" t="shared" si="18" ref="M53:M76">H53+D53</f>
        <v>17840.899999999998</v>
      </c>
      <c r="N53" s="10">
        <f aca="true" t="shared" si="19" ref="N53:N76">I53+E53</f>
        <v>17840.899999999998</v>
      </c>
      <c r="O53" s="10">
        <f aca="true" t="shared" si="20" ref="O53:O67">J53+E53</f>
        <v>16413.3</v>
      </c>
      <c r="P53" s="28">
        <f t="shared" si="17"/>
        <v>3578.4</v>
      </c>
      <c r="Q53" s="11">
        <f aca="true" t="shared" si="21" ref="Q53:Q85">P53/N53*100</f>
        <v>20.05728410562248</v>
      </c>
      <c r="R53" s="14"/>
    </row>
    <row r="54" spans="1:18" ht="32.25" customHeight="1" hidden="1">
      <c r="A54" s="15"/>
      <c r="B54" s="5" t="s">
        <v>73</v>
      </c>
      <c r="C54" s="9" t="e">
        <f>C53+#REF!</f>
        <v>#REF!</v>
      </c>
      <c r="D54" s="10">
        <f>D53</f>
        <v>16413.3</v>
      </c>
      <c r="E54" s="10">
        <f>E53</f>
        <v>16413.3</v>
      </c>
      <c r="F54" s="10">
        <f>F53</f>
        <v>3040.952</v>
      </c>
      <c r="G54" s="11">
        <f t="shared" si="12"/>
        <v>18.527365002772143</v>
      </c>
      <c r="H54" s="10">
        <f>H53</f>
        <v>1427.6</v>
      </c>
      <c r="I54" s="10">
        <f>I53</f>
        <v>1427.6</v>
      </c>
      <c r="J54" s="10">
        <f>J53</f>
        <v>0</v>
      </c>
      <c r="K54" s="10">
        <f>K53</f>
        <v>537.448</v>
      </c>
      <c r="L54" s="11">
        <f>K54/I54*100</f>
        <v>37.64695993275428</v>
      </c>
      <c r="M54" s="10">
        <f t="shared" si="18"/>
        <v>17840.899999999998</v>
      </c>
      <c r="N54" s="10">
        <f t="shared" si="19"/>
        <v>17840.899999999998</v>
      </c>
      <c r="O54" s="10">
        <f t="shared" si="20"/>
        <v>16413.3</v>
      </c>
      <c r="P54" s="28">
        <f t="shared" si="17"/>
        <v>3578.4</v>
      </c>
      <c r="Q54" s="11">
        <f t="shared" si="21"/>
        <v>20.05728410562248</v>
      </c>
      <c r="R54" s="14"/>
    </row>
    <row r="55" spans="1:18" ht="18" customHeight="1">
      <c r="A55" s="15">
        <v>40000000</v>
      </c>
      <c r="B55" s="5" t="s">
        <v>30</v>
      </c>
      <c r="C55" s="9"/>
      <c r="D55" s="10">
        <f>D57+D67+D79+D66+D82+D84</f>
        <v>85606.5</v>
      </c>
      <c r="E55" s="10">
        <f>E57+E67+E79+E80+E82+E84+E66</f>
        <v>86008.63799999999</v>
      </c>
      <c r="F55" s="10">
        <f>F57+F67+F79+F80+F82+F84+F66</f>
        <v>21100.044</v>
      </c>
      <c r="G55" s="11">
        <f t="shared" si="12"/>
        <v>24.532470796712307</v>
      </c>
      <c r="H55" s="10">
        <f>H57+H67+H79+H80+H82+H84</f>
        <v>560.9</v>
      </c>
      <c r="I55" s="10">
        <f>I57+I67+I79+I80+I84</f>
        <v>557.9</v>
      </c>
      <c r="J55" s="10">
        <f>J57+J67+J79+J80+J82+J84</f>
        <v>0</v>
      </c>
      <c r="K55" s="10">
        <f>SUM(K67)</f>
        <v>103.123</v>
      </c>
      <c r="L55" s="11">
        <f>K55/I55*100</f>
        <v>18.48413694210432</v>
      </c>
      <c r="M55" s="10">
        <f t="shared" si="18"/>
        <v>86167.4</v>
      </c>
      <c r="N55" s="10">
        <f>I55+E55</f>
        <v>86566.53799999999</v>
      </c>
      <c r="O55" s="10">
        <f t="shared" si="20"/>
        <v>86008.63799999999</v>
      </c>
      <c r="P55" s="28">
        <f t="shared" si="17"/>
        <v>21203.167</v>
      </c>
      <c r="Q55" s="11">
        <f t="shared" si="21"/>
        <v>24.493490775846904</v>
      </c>
      <c r="R55" s="14"/>
    </row>
    <row r="56" spans="1:18" ht="15">
      <c r="A56" s="15">
        <v>41000000</v>
      </c>
      <c r="B56" s="5" t="s">
        <v>31</v>
      </c>
      <c r="C56" s="9"/>
      <c r="D56" s="10">
        <f>D55</f>
        <v>85606.5</v>
      </c>
      <c r="E56" s="10">
        <f>E55</f>
        <v>86008.63799999999</v>
      </c>
      <c r="F56" s="10">
        <f>F55</f>
        <v>21100.044</v>
      </c>
      <c r="G56" s="11">
        <f t="shared" si="12"/>
        <v>24.532470796712307</v>
      </c>
      <c r="H56" s="10">
        <f>H55</f>
        <v>560.9</v>
      </c>
      <c r="I56" s="10">
        <f>I55</f>
        <v>557.9</v>
      </c>
      <c r="J56" s="10">
        <f>J55</f>
        <v>0</v>
      </c>
      <c r="K56" s="10">
        <f>K55</f>
        <v>103.123</v>
      </c>
      <c r="L56" s="11">
        <f>K56/I56*100</f>
        <v>18.48413694210432</v>
      </c>
      <c r="M56" s="10">
        <f t="shared" si="18"/>
        <v>86167.4</v>
      </c>
      <c r="N56" s="10">
        <f t="shared" si="19"/>
        <v>86566.53799999999</v>
      </c>
      <c r="O56" s="10">
        <f t="shared" si="20"/>
        <v>86008.63799999999</v>
      </c>
      <c r="P56" s="28">
        <f t="shared" si="17"/>
        <v>21203.167</v>
      </c>
      <c r="Q56" s="11">
        <f t="shared" si="21"/>
        <v>24.493490775846904</v>
      </c>
      <c r="R56" s="14"/>
    </row>
    <row r="57" spans="1:18" ht="22.5" customHeight="1">
      <c r="A57" s="15">
        <v>41020000</v>
      </c>
      <c r="B57" s="5" t="s">
        <v>32</v>
      </c>
      <c r="C57" s="9"/>
      <c r="D57" s="10">
        <f>SUM(D58:D65)</f>
        <v>42708.6</v>
      </c>
      <c r="E57" s="10">
        <f>SUM(E58:E65)</f>
        <v>42708.6</v>
      </c>
      <c r="F57" s="10">
        <f>SUM(F58:F65)</f>
        <v>10129.943</v>
      </c>
      <c r="G57" s="11">
        <f t="shared" si="12"/>
        <v>23.718742829313065</v>
      </c>
      <c r="H57" s="10"/>
      <c r="I57" s="10"/>
      <c r="J57" s="10"/>
      <c r="K57" s="10"/>
      <c r="L57" s="10"/>
      <c r="M57" s="10">
        <f t="shared" si="18"/>
        <v>42708.6</v>
      </c>
      <c r="N57" s="10">
        <f t="shared" si="19"/>
        <v>42708.6</v>
      </c>
      <c r="O57" s="10">
        <f t="shared" si="20"/>
        <v>42708.6</v>
      </c>
      <c r="P57" s="28">
        <f t="shared" si="17"/>
        <v>10129.943</v>
      </c>
      <c r="Q57" s="11">
        <f t="shared" si="21"/>
        <v>23.718742829313065</v>
      </c>
      <c r="R57" s="14"/>
    </row>
    <row r="58" spans="1:18" ht="26.25" customHeight="1">
      <c r="A58" s="15">
        <v>41020100</v>
      </c>
      <c r="B58" s="5" t="s">
        <v>33</v>
      </c>
      <c r="C58" s="9"/>
      <c r="D58" s="10">
        <v>42708.6</v>
      </c>
      <c r="E58" s="10">
        <v>42708.6</v>
      </c>
      <c r="F58" s="10">
        <v>10129.943</v>
      </c>
      <c r="G58" s="11">
        <f t="shared" si="12"/>
        <v>23.718742829313065</v>
      </c>
      <c r="H58" s="10"/>
      <c r="I58" s="10"/>
      <c r="J58" s="10"/>
      <c r="K58" s="10"/>
      <c r="L58" s="10"/>
      <c r="M58" s="10">
        <f t="shared" si="18"/>
        <v>42708.6</v>
      </c>
      <c r="N58" s="10">
        <f t="shared" si="19"/>
        <v>42708.6</v>
      </c>
      <c r="O58" s="10">
        <f t="shared" si="20"/>
        <v>42708.6</v>
      </c>
      <c r="P58" s="28">
        <f t="shared" si="17"/>
        <v>10129.943</v>
      </c>
      <c r="Q58" s="11">
        <f t="shared" si="21"/>
        <v>23.718742829313065</v>
      </c>
      <c r="R58" s="14"/>
    </row>
    <row r="59" spans="1:18" ht="52.5" customHeight="1" hidden="1">
      <c r="A59" s="15">
        <v>41020400</v>
      </c>
      <c r="B59" s="5" t="s">
        <v>34</v>
      </c>
      <c r="C59" s="9"/>
      <c r="D59" s="10">
        <v>0</v>
      </c>
      <c r="E59" s="10">
        <v>0</v>
      </c>
      <c r="F59" s="10">
        <v>0</v>
      </c>
      <c r="G59" s="11" t="e">
        <f t="shared" si="12"/>
        <v>#DIV/0!</v>
      </c>
      <c r="H59" s="10"/>
      <c r="I59" s="10"/>
      <c r="J59" s="10"/>
      <c r="K59" s="10"/>
      <c r="L59" s="10">
        <v>0</v>
      </c>
      <c r="M59" s="10">
        <f t="shared" si="18"/>
        <v>0</v>
      </c>
      <c r="N59" s="10">
        <f t="shared" si="19"/>
        <v>0</v>
      </c>
      <c r="O59" s="10">
        <f t="shared" si="20"/>
        <v>0</v>
      </c>
      <c r="P59" s="28">
        <f t="shared" si="17"/>
        <v>0</v>
      </c>
      <c r="Q59" s="11" t="e">
        <f t="shared" si="21"/>
        <v>#DIV/0!</v>
      </c>
      <c r="R59" s="14"/>
    </row>
    <row r="60" spans="1:18" ht="30" hidden="1">
      <c r="A60" s="15">
        <v>41020900</v>
      </c>
      <c r="B60" s="5" t="s">
        <v>35</v>
      </c>
      <c r="C60" s="9"/>
      <c r="D60" s="10"/>
      <c r="E60" s="10"/>
      <c r="F60" s="10"/>
      <c r="G60" s="11" t="e">
        <f t="shared" si="12"/>
        <v>#DIV/0!</v>
      </c>
      <c r="H60" s="10"/>
      <c r="I60" s="10"/>
      <c r="J60" s="10"/>
      <c r="K60" s="10"/>
      <c r="L60" s="10">
        <v>0</v>
      </c>
      <c r="M60" s="10">
        <f t="shared" si="18"/>
        <v>0</v>
      </c>
      <c r="N60" s="10">
        <f t="shared" si="19"/>
        <v>0</v>
      </c>
      <c r="O60" s="10">
        <f t="shared" si="20"/>
        <v>0</v>
      </c>
      <c r="P60" s="28">
        <f t="shared" si="17"/>
        <v>0</v>
      </c>
      <c r="Q60" s="11" t="e">
        <f t="shared" si="21"/>
        <v>#DIV/0!</v>
      </c>
      <c r="R60" s="14"/>
    </row>
    <row r="61" spans="1:18" ht="76.5" customHeight="1" hidden="1">
      <c r="A61" s="15">
        <v>41020600</v>
      </c>
      <c r="B61" s="5" t="s">
        <v>36</v>
      </c>
      <c r="C61" s="9"/>
      <c r="D61" s="10">
        <v>0</v>
      </c>
      <c r="E61" s="10">
        <v>0</v>
      </c>
      <c r="F61" s="10">
        <v>0</v>
      </c>
      <c r="G61" s="11" t="e">
        <f t="shared" si="12"/>
        <v>#DIV/0!</v>
      </c>
      <c r="H61" s="10"/>
      <c r="I61" s="10"/>
      <c r="J61" s="10"/>
      <c r="K61" s="10"/>
      <c r="L61" s="10">
        <v>0</v>
      </c>
      <c r="M61" s="10">
        <f t="shared" si="18"/>
        <v>0</v>
      </c>
      <c r="N61" s="10">
        <f t="shared" si="19"/>
        <v>0</v>
      </c>
      <c r="O61" s="10">
        <f t="shared" si="20"/>
        <v>0</v>
      </c>
      <c r="P61" s="28">
        <f t="shared" si="17"/>
        <v>0</v>
      </c>
      <c r="Q61" s="11" t="e">
        <f t="shared" si="21"/>
        <v>#DIV/0!</v>
      </c>
      <c r="R61" s="14"/>
    </row>
    <row r="62" spans="1:18" ht="36.75" customHeight="1" hidden="1">
      <c r="A62" s="15">
        <v>41020600</v>
      </c>
      <c r="B62" s="5" t="s">
        <v>57</v>
      </c>
      <c r="C62" s="9"/>
      <c r="D62" s="10">
        <v>0</v>
      </c>
      <c r="E62" s="10">
        <v>0</v>
      </c>
      <c r="F62" s="10">
        <v>0</v>
      </c>
      <c r="G62" s="11" t="e">
        <f t="shared" si="12"/>
        <v>#DIV/0!</v>
      </c>
      <c r="H62" s="10"/>
      <c r="I62" s="10"/>
      <c r="J62" s="10"/>
      <c r="K62" s="10"/>
      <c r="L62" s="10">
        <v>0</v>
      </c>
      <c r="M62" s="10">
        <f t="shared" si="18"/>
        <v>0</v>
      </c>
      <c r="N62" s="10">
        <f t="shared" si="19"/>
        <v>0</v>
      </c>
      <c r="O62" s="10">
        <f t="shared" si="20"/>
        <v>0</v>
      </c>
      <c r="P62" s="28">
        <f t="shared" si="17"/>
        <v>0</v>
      </c>
      <c r="Q62" s="11" t="e">
        <f t="shared" si="21"/>
        <v>#DIV/0!</v>
      </c>
      <c r="R62" s="14"/>
    </row>
    <row r="63" spans="1:18" ht="59.25" customHeight="1" hidden="1">
      <c r="A63" s="15">
        <v>41021100</v>
      </c>
      <c r="B63" s="5" t="s">
        <v>58</v>
      </c>
      <c r="C63" s="9"/>
      <c r="D63" s="10">
        <v>0</v>
      </c>
      <c r="E63" s="10">
        <v>0</v>
      </c>
      <c r="F63" s="10">
        <v>0</v>
      </c>
      <c r="G63" s="11" t="e">
        <f t="shared" si="12"/>
        <v>#DIV/0!</v>
      </c>
      <c r="H63" s="10"/>
      <c r="I63" s="10"/>
      <c r="J63" s="10"/>
      <c r="K63" s="10"/>
      <c r="L63" s="10">
        <v>0</v>
      </c>
      <c r="M63" s="10">
        <f t="shared" si="18"/>
        <v>0</v>
      </c>
      <c r="N63" s="10">
        <f t="shared" si="19"/>
        <v>0</v>
      </c>
      <c r="O63" s="10">
        <f t="shared" si="20"/>
        <v>0</v>
      </c>
      <c r="P63" s="28">
        <f t="shared" si="17"/>
        <v>0</v>
      </c>
      <c r="Q63" s="11"/>
      <c r="R63" s="14"/>
    </row>
    <row r="64" spans="1:18" ht="96.75" customHeight="1" hidden="1">
      <c r="A64" s="15">
        <v>41021600</v>
      </c>
      <c r="B64" s="5" t="s">
        <v>59</v>
      </c>
      <c r="C64" s="9"/>
      <c r="D64" s="10">
        <v>0</v>
      </c>
      <c r="E64" s="10">
        <v>0</v>
      </c>
      <c r="F64" s="10">
        <v>0</v>
      </c>
      <c r="G64" s="11" t="e">
        <f t="shared" si="12"/>
        <v>#DIV/0!</v>
      </c>
      <c r="H64" s="10"/>
      <c r="I64" s="10"/>
      <c r="J64" s="10"/>
      <c r="K64" s="10"/>
      <c r="L64" s="10">
        <v>0</v>
      </c>
      <c r="M64" s="10">
        <f t="shared" si="18"/>
        <v>0</v>
      </c>
      <c r="N64" s="10">
        <f t="shared" si="19"/>
        <v>0</v>
      </c>
      <c r="O64" s="10">
        <f t="shared" si="20"/>
        <v>0</v>
      </c>
      <c r="P64" s="28">
        <f t="shared" si="17"/>
        <v>0</v>
      </c>
      <c r="Q64" s="11"/>
      <c r="R64" s="14"/>
    </row>
    <row r="65" spans="1:18" ht="80.25" customHeight="1" hidden="1">
      <c r="A65" s="15">
        <v>41021700</v>
      </c>
      <c r="B65" s="5" t="s">
        <v>60</v>
      </c>
      <c r="C65" s="9"/>
      <c r="D65" s="10">
        <v>0</v>
      </c>
      <c r="E65" s="10">
        <v>0</v>
      </c>
      <c r="F65" s="10">
        <v>0</v>
      </c>
      <c r="G65" s="11" t="e">
        <f t="shared" si="12"/>
        <v>#DIV/0!</v>
      </c>
      <c r="H65" s="10"/>
      <c r="I65" s="10"/>
      <c r="J65" s="10"/>
      <c r="K65" s="10"/>
      <c r="L65" s="10">
        <v>0</v>
      </c>
      <c r="M65" s="10">
        <f t="shared" si="18"/>
        <v>0</v>
      </c>
      <c r="N65" s="10">
        <f t="shared" si="19"/>
        <v>0</v>
      </c>
      <c r="O65" s="10">
        <f t="shared" si="20"/>
        <v>0</v>
      </c>
      <c r="P65" s="28">
        <f t="shared" si="17"/>
        <v>0</v>
      </c>
      <c r="Q65" s="11"/>
      <c r="R65" s="14"/>
    </row>
    <row r="66" spans="1:18" ht="27.75" customHeight="1">
      <c r="A66" s="15">
        <v>41020900</v>
      </c>
      <c r="B66" s="5" t="s">
        <v>75</v>
      </c>
      <c r="C66" s="9"/>
      <c r="D66" s="10">
        <v>359.1</v>
      </c>
      <c r="E66" s="10">
        <v>359.1</v>
      </c>
      <c r="F66" s="10">
        <v>89.9</v>
      </c>
      <c r="G66" s="11">
        <f>F66/E66*100</f>
        <v>25.03480924533556</v>
      </c>
      <c r="H66" s="10"/>
      <c r="I66" s="10"/>
      <c r="J66" s="10"/>
      <c r="K66" s="10"/>
      <c r="L66" s="10"/>
      <c r="M66" s="10">
        <f t="shared" si="18"/>
        <v>359.1</v>
      </c>
      <c r="N66" s="10">
        <f t="shared" si="19"/>
        <v>359.1</v>
      </c>
      <c r="O66" s="10"/>
      <c r="P66" s="28">
        <f t="shared" si="17"/>
        <v>89.9</v>
      </c>
      <c r="Q66" s="11">
        <f t="shared" si="21"/>
        <v>25.03480924533556</v>
      </c>
      <c r="R66" s="14"/>
    </row>
    <row r="67" spans="1:18" ht="27.75" customHeight="1">
      <c r="A67" s="15">
        <v>41030000</v>
      </c>
      <c r="B67" s="5" t="s">
        <v>37</v>
      </c>
      <c r="C67" s="9"/>
      <c r="D67" s="10">
        <f>D69+D70+D71+D73+D75+D72</f>
        <v>40601.7</v>
      </c>
      <c r="E67" s="10">
        <f>SUM(E68+E69+E70+E71+E72+E74+E75+E77)</f>
        <v>40601.7</v>
      </c>
      <c r="F67" s="10">
        <f>SUM(F68+F69+F70+F71+F72+F74+F75+F77)</f>
        <v>9978.389</v>
      </c>
      <c r="G67" s="11">
        <f t="shared" si="12"/>
        <v>24.57628375166557</v>
      </c>
      <c r="H67" s="10">
        <v>557.9</v>
      </c>
      <c r="I67" s="10">
        <v>557.9</v>
      </c>
      <c r="J67" s="10"/>
      <c r="K67" s="10">
        <v>103.123</v>
      </c>
      <c r="L67" s="11">
        <f>K67/I67*100</f>
        <v>18.48413694210432</v>
      </c>
      <c r="M67" s="10">
        <f>H67+D67</f>
        <v>41159.6</v>
      </c>
      <c r="N67" s="10">
        <f>I67+E67</f>
        <v>41159.6</v>
      </c>
      <c r="O67" s="10">
        <f t="shared" si="20"/>
        <v>40601.7</v>
      </c>
      <c r="P67" s="28">
        <f t="shared" si="17"/>
        <v>10081.511999999999</v>
      </c>
      <c r="Q67" s="11">
        <f t="shared" si="21"/>
        <v>24.49370742184083</v>
      </c>
      <c r="R67" s="14"/>
    </row>
    <row r="68" spans="1:18" ht="46.5" customHeight="1" hidden="1">
      <c r="A68" s="15"/>
      <c r="B68" s="5"/>
      <c r="C68" s="9"/>
      <c r="D68" s="10"/>
      <c r="E68" s="10"/>
      <c r="F68" s="10"/>
      <c r="G68" s="11"/>
      <c r="H68" s="10"/>
      <c r="I68" s="10"/>
      <c r="J68" s="10"/>
      <c r="K68" s="10"/>
      <c r="L68" s="11"/>
      <c r="M68" s="10"/>
      <c r="N68" s="10"/>
      <c r="O68" s="10"/>
      <c r="P68" s="28"/>
      <c r="Q68" s="11"/>
      <c r="R68" s="14"/>
    </row>
    <row r="69" spans="1:18" ht="59.25" customHeight="1">
      <c r="A69" s="15">
        <v>41030600</v>
      </c>
      <c r="B69" s="5" t="s">
        <v>61</v>
      </c>
      <c r="C69" s="9"/>
      <c r="D69" s="10">
        <v>31119.3</v>
      </c>
      <c r="E69" s="10">
        <v>31119.3</v>
      </c>
      <c r="F69" s="10">
        <v>7647.423</v>
      </c>
      <c r="G69" s="11">
        <f t="shared" si="12"/>
        <v>24.574534131551804</v>
      </c>
      <c r="H69" s="10"/>
      <c r="I69" s="10"/>
      <c r="J69" s="10"/>
      <c r="K69" s="10"/>
      <c r="L69" s="10"/>
      <c r="M69" s="10">
        <f t="shared" si="18"/>
        <v>31119.3</v>
      </c>
      <c r="N69" s="10">
        <f t="shared" si="19"/>
        <v>31119.3</v>
      </c>
      <c r="O69" s="10">
        <f aca="true" t="shared" si="22" ref="O69:O83">J69+E69</f>
        <v>31119.3</v>
      </c>
      <c r="P69" s="28">
        <f t="shared" si="17"/>
        <v>7647.423</v>
      </c>
      <c r="Q69" s="11">
        <f t="shared" si="21"/>
        <v>24.574534131551804</v>
      </c>
      <c r="R69" s="14"/>
    </row>
    <row r="70" spans="1:18" ht="96.75" customHeight="1">
      <c r="A70" s="15">
        <v>41030800</v>
      </c>
      <c r="B70" s="5" t="s">
        <v>62</v>
      </c>
      <c r="C70" s="9"/>
      <c r="D70" s="10">
        <v>6082.3</v>
      </c>
      <c r="E70" s="10">
        <v>6082.3</v>
      </c>
      <c r="F70" s="10">
        <v>1798.37</v>
      </c>
      <c r="G70" s="11">
        <f t="shared" si="12"/>
        <v>29.567268960754973</v>
      </c>
      <c r="H70" s="10"/>
      <c r="I70" s="10"/>
      <c r="J70" s="10"/>
      <c r="K70" s="10"/>
      <c r="L70" s="10"/>
      <c r="M70" s="10">
        <f t="shared" si="18"/>
        <v>6082.3</v>
      </c>
      <c r="N70" s="10">
        <f t="shared" si="19"/>
        <v>6082.3</v>
      </c>
      <c r="O70" s="10">
        <f t="shared" si="22"/>
        <v>6082.3</v>
      </c>
      <c r="P70" s="28">
        <f t="shared" si="17"/>
        <v>1798.37</v>
      </c>
      <c r="Q70" s="11">
        <f t="shared" si="21"/>
        <v>29.567268960754973</v>
      </c>
      <c r="R70" s="14"/>
    </row>
    <row r="71" spans="1:18" ht="194.25" customHeight="1">
      <c r="A71" s="15">
        <v>41030900</v>
      </c>
      <c r="B71" s="5" t="s">
        <v>63</v>
      </c>
      <c r="C71" s="9"/>
      <c r="D71" s="10">
        <v>1103.7</v>
      </c>
      <c r="E71" s="10">
        <v>1103.7</v>
      </c>
      <c r="F71" s="10">
        <v>169.846</v>
      </c>
      <c r="G71" s="11">
        <f t="shared" si="12"/>
        <v>15.388783183836189</v>
      </c>
      <c r="H71" s="10"/>
      <c r="I71" s="10"/>
      <c r="J71" s="10"/>
      <c r="K71" s="10"/>
      <c r="L71" s="10"/>
      <c r="M71" s="10">
        <f t="shared" si="18"/>
        <v>1103.7</v>
      </c>
      <c r="N71" s="10">
        <f t="shared" si="19"/>
        <v>1103.7</v>
      </c>
      <c r="O71" s="10">
        <f t="shared" si="22"/>
        <v>1103.7</v>
      </c>
      <c r="P71" s="28">
        <f t="shared" si="17"/>
        <v>169.846</v>
      </c>
      <c r="Q71" s="11">
        <f t="shared" si="21"/>
        <v>15.388783183836189</v>
      </c>
      <c r="R71" s="14"/>
    </row>
    <row r="72" spans="1:18" ht="60" customHeight="1">
      <c r="A72" s="15">
        <v>41031000</v>
      </c>
      <c r="B72" s="5" t="s">
        <v>38</v>
      </c>
      <c r="C72" s="9"/>
      <c r="D72" s="10">
        <v>1605.3</v>
      </c>
      <c r="E72" s="10">
        <v>1605.3</v>
      </c>
      <c r="F72" s="10">
        <v>182.463</v>
      </c>
      <c r="G72" s="11">
        <f t="shared" si="12"/>
        <v>11.366286675387778</v>
      </c>
      <c r="H72" s="10"/>
      <c r="I72" s="10"/>
      <c r="J72" s="10"/>
      <c r="K72" s="10"/>
      <c r="L72" s="10"/>
      <c r="M72" s="10">
        <f t="shared" si="18"/>
        <v>1605.3</v>
      </c>
      <c r="N72" s="10">
        <f t="shared" si="19"/>
        <v>1605.3</v>
      </c>
      <c r="O72" s="10">
        <f t="shared" si="22"/>
        <v>1605.3</v>
      </c>
      <c r="P72" s="28">
        <f t="shared" si="17"/>
        <v>182.463</v>
      </c>
      <c r="Q72" s="11">
        <f t="shared" si="21"/>
        <v>11.366286675387778</v>
      </c>
      <c r="R72" s="14"/>
    </row>
    <row r="73" spans="1:18" ht="125.25" customHeight="1" hidden="1">
      <c r="A73" s="15">
        <v>41034200</v>
      </c>
      <c r="B73" s="13" t="s">
        <v>64</v>
      </c>
      <c r="C73" s="9"/>
      <c r="D73" s="10">
        <v>0</v>
      </c>
      <c r="E73" s="10">
        <v>0</v>
      </c>
      <c r="F73" s="10">
        <v>0</v>
      </c>
      <c r="G73" s="11" t="e">
        <f t="shared" si="12"/>
        <v>#DIV/0!</v>
      </c>
      <c r="H73" s="10"/>
      <c r="I73" s="10"/>
      <c r="J73" s="10"/>
      <c r="K73" s="10"/>
      <c r="L73" s="10"/>
      <c r="M73" s="10">
        <f t="shared" si="18"/>
        <v>0</v>
      </c>
      <c r="N73" s="10">
        <f t="shared" si="19"/>
        <v>0</v>
      </c>
      <c r="O73" s="10">
        <f t="shared" si="22"/>
        <v>0</v>
      </c>
      <c r="P73" s="28">
        <f t="shared" si="17"/>
        <v>0</v>
      </c>
      <c r="Q73" s="11"/>
      <c r="R73" s="14"/>
    </row>
    <row r="74" spans="1:18" ht="46.5" customHeight="1" hidden="1">
      <c r="A74" s="15">
        <v>41032600</v>
      </c>
      <c r="B74" s="13" t="s">
        <v>72</v>
      </c>
      <c r="C74" s="9"/>
      <c r="D74" s="10"/>
      <c r="E74" s="10"/>
      <c r="F74" s="10"/>
      <c r="G74" s="11"/>
      <c r="H74" s="10"/>
      <c r="I74" s="10"/>
      <c r="J74" s="10"/>
      <c r="K74" s="10"/>
      <c r="L74" s="10"/>
      <c r="M74" s="10"/>
      <c r="N74" s="10">
        <f t="shared" si="19"/>
        <v>0</v>
      </c>
      <c r="O74" s="10">
        <f t="shared" si="22"/>
        <v>0</v>
      </c>
      <c r="P74" s="28">
        <f t="shared" si="17"/>
        <v>0</v>
      </c>
      <c r="Q74" s="11">
        <v>0</v>
      </c>
      <c r="R74" s="14"/>
    </row>
    <row r="75" spans="1:18" ht="100.5" customHeight="1">
      <c r="A75" s="15">
        <v>41035800</v>
      </c>
      <c r="B75" s="5" t="s">
        <v>65</v>
      </c>
      <c r="C75" s="9"/>
      <c r="D75" s="10">
        <v>691.1</v>
      </c>
      <c r="E75" s="10">
        <v>691.1</v>
      </c>
      <c r="F75" s="10">
        <v>180.287</v>
      </c>
      <c r="G75" s="11">
        <f t="shared" si="12"/>
        <v>26.08696281290696</v>
      </c>
      <c r="H75" s="10"/>
      <c r="I75" s="10"/>
      <c r="J75" s="10"/>
      <c r="K75" s="10"/>
      <c r="L75" s="10"/>
      <c r="M75" s="10">
        <f t="shared" si="18"/>
        <v>691.1</v>
      </c>
      <c r="N75" s="10">
        <f t="shared" si="19"/>
        <v>691.1</v>
      </c>
      <c r="O75" s="10">
        <f t="shared" si="22"/>
        <v>691.1</v>
      </c>
      <c r="P75" s="28">
        <f t="shared" si="17"/>
        <v>180.287</v>
      </c>
      <c r="Q75" s="11">
        <f t="shared" si="21"/>
        <v>26.08696281290696</v>
      </c>
      <c r="R75" s="14"/>
    </row>
    <row r="76" spans="1:18" ht="29.25" customHeight="1" hidden="1">
      <c r="A76" s="15">
        <v>43010000</v>
      </c>
      <c r="B76" s="5" t="s">
        <v>39</v>
      </c>
      <c r="C76" s="9"/>
      <c r="D76" s="10"/>
      <c r="E76" s="10"/>
      <c r="F76" s="10"/>
      <c r="G76" s="11" t="e">
        <f t="shared" si="12"/>
        <v>#DIV/0!</v>
      </c>
      <c r="H76" s="10"/>
      <c r="I76" s="10"/>
      <c r="J76" s="10"/>
      <c r="K76" s="10"/>
      <c r="L76" s="11" t="e">
        <f>K76/I76*100</f>
        <v>#DIV/0!</v>
      </c>
      <c r="M76" s="10">
        <f t="shared" si="18"/>
        <v>0</v>
      </c>
      <c r="N76" s="10">
        <f t="shared" si="19"/>
        <v>0</v>
      </c>
      <c r="O76" s="10">
        <f t="shared" si="22"/>
        <v>0</v>
      </c>
      <c r="P76" s="28">
        <f t="shared" si="17"/>
        <v>0</v>
      </c>
      <c r="Q76" s="11" t="e">
        <f t="shared" si="21"/>
        <v>#DIV/0!</v>
      </c>
      <c r="R76" s="14"/>
    </row>
    <row r="77" spans="1:18" ht="50.25" customHeight="1">
      <c r="A77" s="15">
        <v>41034400</v>
      </c>
      <c r="B77" s="19" t="s">
        <v>69</v>
      </c>
      <c r="C77" s="9"/>
      <c r="D77" s="10">
        <v>0</v>
      </c>
      <c r="E77" s="10">
        <v>0</v>
      </c>
      <c r="F77" s="10">
        <v>0</v>
      </c>
      <c r="G77" s="10">
        <v>0</v>
      </c>
      <c r="H77" s="10">
        <v>557.9</v>
      </c>
      <c r="I77" s="10">
        <v>557.9</v>
      </c>
      <c r="J77" s="10"/>
      <c r="K77" s="10">
        <v>103.123</v>
      </c>
      <c r="L77" s="11">
        <f>K77/I77*100</f>
        <v>18.48413694210432</v>
      </c>
      <c r="M77" s="10">
        <f>H77+D77</f>
        <v>557.9</v>
      </c>
      <c r="N77" s="10">
        <f>I77+E77</f>
        <v>557.9</v>
      </c>
      <c r="O77" s="10">
        <f>J77+E77</f>
        <v>0</v>
      </c>
      <c r="P77" s="28">
        <f>K77+F77</f>
        <v>103.123</v>
      </c>
      <c r="Q77" s="11">
        <f>P77/N77*100</f>
        <v>18.48413694210432</v>
      </c>
      <c r="R77" s="14"/>
    </row>
    <row r="78" spans="1:18" ht="19.5" customHeight="1">
      <c r="A78" s="15">
        <v>90010200</v>
      </c>
      <c r="B78" s="5" t="s">
        <v>41</v>
      </c>
      <c r="C78" s="9"/>
      <c r="D78" s="10">
        <f>D54+D55</f>
        <v>102019.8</v>
      </c>
      <c r="E78" s="10">
        <f>E54+E55</f>
        <v>102421.938</v>
      </c>
      <c r="F78" s="10">
        <f>F53+F55</f>
        <v>24140.996000000003</v>
      </c>
      <c r="G78" s="11">
        <f t="shared" si="12"/>
        <v>23.570141779586326</v>
      </c>
      <c r="H78" s="10">
        <f>H54+H55</f>
        <v>1988.5</v>
      </c>
      <c r="I78" s="10">
        <f>I54+I55</f>
        <v>1985.5</v>
      </c>
      <c r="J78" s="10">
        <f>J54+J55</f>
        <v>0</v>
      </c>
      <c r="K78" s="10">
        <f>K54+K55</f>
        <v>640.571</v>
      </c>
      <c r="L78" s="11">
        <f>K78/I78*100</f>
        <v>32.26245278267439</v>
      </c>
      <c r="M78" s="10">
        <f>M54+M55</f>
        <v>104008.29999999999</v>
      </c>
      <c r="N78" s="10">
        <f>N54+N55</f>
        <v>104407.43799999998</v>
      </c>
      <c r="O78" s="10">
        <f>O54+O55</f>
        <v>102421.938</v>
      </c>
      <c r="P78" s="10">
        <f>P54+P55</f>
        <v>24781.567000000003</v>
      </c>
      <c r="Q78" s="11">
        <f t="shared" si="21"/>
        <v>23.735442105187953</v>
      </c>
      <c r="R78" s="14"/>
    </row>
    <row r="79" spans="1:18" ht="62.25" customHeight="1">
      <c r="A79" s="15">
        <v>41010600</v>
      </c>
      <c r="B79" s="5" t="s">
        <v>66</v>
      </c>
      <c r="C79" s="9"/>
      <c r="D79" s="10">
        <v>1231.3</v>
      </c>
      <c r="E79" s="10">
        <v>1231.3</v>
      </c>
      <c r="F79" s="10">
        <v>245.729</v>
      </c>
      <c r="G79" s="11">
        <f t="shared" si="12"/>
        <v>19.956874847721924</v>
      </c>
      <c r="H79" s="10"/>
      <c r="I79" s="10"/>
      <c r="J79" s="10"/>
      <c r="K79" s="10"/>
      <c r="L79" s="10"/>
      <c r="M79" s="10">
        <f aca="true" t="shared" si="23" ref="M79:N84">H79+D79</f>
        <v>1231.3</v>
      </c>
      <c r="N79" s="10">
        <f t="shared" si="23"/>
        <v>1231.3</v>
      </c>
      <c r="O79" s="10">
        <f t="shared" si="22"/>
        <v>1231.3</v>
      </c>
      <c r="P79" s="28">
        <f>K79+F79</f>
        <v>245.729</v>
      </c>
      <c r="Q79" s="11">
        <f t="shared" si="21"/>
        <v>19.956874847721924</v>
      </c>
      <c r="R79" s="14"/>
    </row>
    <row r="80" spans="1:18" ht="26.25" customHeight="1" hidden="1">
      <c r="A80" s="15"/>
      <c r="B80" s="5"/>
      <c r="C80" s="9"/>
      <c r="D80" s="10"/>
      <c r="E80" s="10"/>
      <c r="F80" s="10"/>
      <c r="G80" s="11"/>
      <c r="H80" s="10"/>
      <c r="I80" s="10"/>
      <c r="J80" s="10"/>
      <c r="K80" s="10"/>
      <c r="L80" s="10"/>
      <c r="M80" s="10"/>
      <c r="N80" s="10"/>
      <c r="O80" s="10"/>
      <c r="P80" s="28"/>
      <c r="Q80" s="11"/>
      <c r="R80" s="14"/>
    </row>
    <row r="81" spans="1:18" ht="33" customHeight="1">
      <c r="A81" s="15">
        <v>41030400</v>
      </c>
      <c r="B81" s="5" t="s">
        <v>53</v>
      </c>
      <c r="C81" s="9"/>
      <c r="D81" s="10"/>
      <c r="E81" s="10"/>
      <c r="F81" s="10"/>
      <c r="G81" s="10"/>
      <c r="H81" s="10">
        <v>0</v>
      </c>
      <c r="I81" s="10">
        <v>305.5</v>
      </c>
      <c r="J81" s="10"/>
      <c r="K81" s="10">
        <v>305.5</v>
      </c>
      <c r="L81" s="11">
        <f>K81/I81*100</f>
        <v>100</v>
      </c>
      <c r="M81" s="10"/>
      <c r="N81" s="10">
        <f t="shared" si="23"/>
        <v>305.5</v>
      </c>
      <c r="O81" s="10"/>
      <c r="P81" s="28">
        <f>K81+F81</f>
        <v>305.5</v>
      </c>
      <c r="Q81" s="11">
        <f>P81/N81*100</f>
        <v>100</v>
      </c>
      <c r="R81" s="14"/>
    </row>
    <row r="82" spans="1:18" ht="15">
      <c r="A82" s="15">
        <v>41035000</v>
      </c>
      <c r="B82" s="5" t="s">
        <v>54</v>
      </c>
      <c r="C82" s="9"/>
      <c r="D82" s="10">
        <v>345.2</v>
      </c>
      <c r="E82" s="10">
        <v>802.538</v>
      </c>
      <c r="F82" s="10">
        <v>350.683</v>
      </c>
      <c r="G82" s="11">
        <f t="shared" si="12"/>
        <v>43.696747069920676</v>
      </c>
      <c r="H82" s="10">
        <v>3</v>
      </c>
      <c r="I82" s="10">
        <v>10</v>
      </c>
      <c r="J82" s="10"/>
      <c r="K82" s="10">
        <v>10</v>
      </c>
      <c r="L82" s="11">
        <f>K82/I82*100</f>
        <v>100</v>
      </c>
      <c r="M82" s="10">
        <f t="shared" si="23"/>
        <v>348.2</v>
      </c>
      <c r="N82" s="10">
        <f>I82+E82</f>
        <v>812.538</v>
      </c>
      <c r="O82" s="10">
        <f t="shared" si="22"/>
        <v>802.538</v>
      </c>
      <c r="P82" s="28">
        <f>K82+F82</f>
        <v>360.683</v>
      </c>
      <c r="Q82" s="11">
        <f t="shared" si="21"/>
        <v>44.38967777507021</v>
      </c>
      <c r="R82" s="14"/>
    </row>
    <row r="83" spans="1:18" ht="30" hidden="1">
      <c r="A83" s="15">
        <v>43010000</v>
      </c>
      <c r="B83" s="20" t="s">
        <v>40</v>
      </c>
      <c r="C83" s="9"/>
      <c r="D83" s="10"/>
      <c r="E83" s="10"/>
      <c r="F83" s="10"/>
      <c r="G83" s="11" t="e">
        <f t="shared" si="12"/>
        <v>#DIV/0!</v>
      </c>
      <c r="H83" s="10"/>
      <c r="I83" s="10">
        <v>0</v>
      </c>
      <c r="J83" s="10"/>
      <c r="K83" s="10">
        <v>0</v>
      </c>
      <c r="L83" s="11">
        <v>0</v>
      </c>
      <c r="M83" s="10">
        <f t="shared" si="23"/>
        <v>0</v>
      </c>
      <c r="N83" s="10">
        <f t="shared" si="23"/>
        <v>0</v>
      </c>
      <c r="O83" s="10">
        <f t="shared" si="22"/>
        <v>0</v>
      </c>
      <c r="P83" s="28">
        <f>K83+F83</f>
        <v>0</v>
      </c>
      <c r="Q83" s="11" t="e">
        <f t="shared" si="21"/>
        <v>#DIV/0!</v>
      </c>
      <c r="R83" s="14"/>
    </row>
    <row r="84" spans="1:18" ht="45">
      <c r="A84" s="15">
        <v>41035200</v>
      </c>
      <c r="B84" s="20" t="s">
        <v>76</v>
      </c>
      <c r="C84" s="9"/>
      <c r="D84" s="10">
        <v>360.6</v>
      </c>
      <c r="E84" s="10">
        <v>305.4</v>
      </c>
      <c r="F84" s="10">
        <v>305.4</v>
      </c>
      <c r="G84" s="11">
        <f t="shared" si="12"/>
        <v>100</v>
      </c>
      <c r="H84" s="10"/>
      <c r="I84" s="10"/>
      <c r="J84" s="10"/>
      <c r="K84" s="10"/>
      <c r="L84" s="11"/>
      <c r="M84" s="10">
        <f t="shared" si="23"/>
        <v>360.6</v>
      </c>
      <c r="N84" s="10">
        <f>I84+E84</f>
        <v>305.4</v>
      </c>
      <c r="O84" s="10">
        <f>J84+F84</f>
        <v>305.4</v>
      </c>
      <c r="P84" s="10">
        <f>K84+G84</f>
        <v>100</v>
      </c>
      <c r="Q84" s="11">
        <f t="shared" si="21"/>
        <v>32.74394237066143</v>
      </c>
      <c r="R84" s="14"/>
    </row>
    <row r="85" spans="1:18" ht="15">
      <c r="A85" s="8"/>
      <c r="B85" s="5" t="s">
        <v>42</v>
      </c>
      <c r="C85" s="9" t="e">
        <f>C55+C54</f>
        <v>#REF!</v>
      </c>
      <c r="D85" s="10">
        <f>SUM(D55+D53)</f>
        <v>102019.8</v>
      </c>
      <c r="E85" s="10">
        <f>SUM(E55+E53)</f>
        <v>102421.938</v>
      </c>
      <c r="F85" s="10">
        <f>SUM(F55+F53)</f>
        <v>24140.996000000003</v>
      </c>
      <c r="G85" s="11">
        <f t="shared" si="12"/>
        <v>23.570141779586326</v>
      </c>
      <c r="H85" s="10">
        <f>SUM(H55+H53)</f>
        <v>1988.5</v>
      </c>
      <c r="I85" s="10">
        <f>SUM(I55+I53+I81+I82)</f>
        <v>2301</v>
      </c>
      <c r="J85" s="10">
        <f>SUM(J55+J53)</f>
        <v>0</v>
      </c>
      <c r="K85" s="10">
        <f>SUM(K55+K53+K81+K82)</f>
        <v>956.071</v>
      </c>
      <c r="L85" s="11">
        <f>K85/I85*100</f>
        <v>41.55023902651022</v>
      </c>
      <c r="M85" s="10">
        <f>D85+H85</f>
        <v>104008.3</v>
      </c>
      <c r="N85" s="10">
        <f>E85+I85</f>
        <v>104722.938</v>
      </c>
      <c r="O85" s="10">
        <f>F85+J85</f>
        <v>24140.996000000003</v>
      </c>
      <c r="P85" s="10">
        <f>F85+K85</f>
        <v>25097.067000000003</v>
      </c>
      <c r="Q85" s="11">
        <f t="shared" si="21"/>
        <v>23.96520521607215</v>
      </c>
      <c r="R85" s="29"/>
    </row>
    <row r="86" spans="1:17" ht="15">
      <c r="A86" s="21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3"/>
      <c r="P86" s="23"/>
      <c r="Q86" s="22"/>
    </row>
    <row r="87" spans="1:17" ht="15">
      <c r="A87" s="21"/>
      <c r="D87" s="22"/>
      <c r="E87" s="24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3"/>
      <c r="Q87" s="22"/>
    </row>
    <row r="88" spans="1:17" ht="15">
      <c r="A88" s="21"/>
      <c r="D88" s="22"/>
      <c r="E88" s="24"/>
      <c r="F88" s="22"/>
      <c r="G88" s="22"/>
      <c r="H88" s="22"/>
      <c r="I88" s="22"/>
      <c r="J88" s="22"/>
      <c r="K88" s="22"/>
      <c r="L88" s="22"/>
      <c r="M88" s="23"/>
      <c r="N88" s="23"/>
      <c r="O88" s="23"/>
      <c r="P88" s="23"/>
      <c r="Q88" s="22"/>
    </row>
    <row r="89" spans="1:17" ht="15">
      <c r="A89" s="21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2"/>
    </row>
    <row r="90" spans="1:17" ht="15">
      <c r="A90" s="21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2"/>
    </row>
    <row r="91" spans="1:17" ht="15">
      <c r="A91" s="21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2"/>
    </row>
    <row r="92" spans="1:17" ht="15">
      <c r="A92" s="21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  <c r="O92" s="23"/>
      <c r="P92" s="23"/>
      <c r="Q92" s="22"/>
    </row>
    <row r="93" spans="1:17" ht="15">
      <c r="A93" s="21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  <c r="O93" s="23"/>
      <c r="P93" s="23"/>
      <c r="Q93" s="22"/>
    </row>
    <row r="94" spans="1:17" ht="15">
      <c r="A94" s="21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  <c r="O94" s="23"/>
      <c r="P94" s="23"/>
      <c r="Q94" s="22"/>
    </row>
    <row r="95" spans="1:16" ht="15">
      <c r="A95" s="21"/>
      <c r="F95" s="25"/>
      <c r="M95" s="25"/>
      <c r="N95" s="25"/>
      <c r="O95" s="25"/>
      <c r="P95" s="25"/>
    </row>
    <row r="96" spans="1:16" ht="15">
      <c r="A96" s="21"/>
      <c r="M96" s="25"/>
      <c r="N96" s="25"/>
      <c r="O96" s="25"/>
      <c r="P96" s="25"/>
    </row>
    <row r="97" spans="1:16" ht="15">
      <c r="A97" s="21"/>
      <c r="M97" s="25"/>
      <c r="N97" s="25"/>
      <c r="O97" s="25"/>
      <c r="P97" s="25"/>
    </row>
    <row r="98" spans="1:16" ht="15">
      <c r="A98" s="21"/>
      <c r="M98" s="25"/>
      <c r="N98" s="25"/>
      <c r="O98" s="25"/>
      <c r="P98" s="25"/>
    </row>
    <row r="99" spans="1:16" ht="15">
      <c r="A99" s="21"/>
      <c r="M99" s="25"/>
      <c r="N99" s="25"/>
      <c r="O99" s="25"/>
      <c r="P99" s="25"/>
    </row>
    <row r="100" spans="1:16" ht="15">
      <c r="A100" s="21"/>
      <c r="M100" s="25"/>
      <c r="N100" s="25"/>
      <c r="O100" s="25"/>
      <c r="P100" s="25"/>
    </row>
    <row r="101" spans="1:16" ht="15">
      <c r="A101" s="21"/>
      <c r="M101" s="25"/>
      <c r="N101" s="25"/>
      <c r="O101" s="25"/>
      <c r="P101" s="25"/>
    </row>
    <row r="102" spans="1:16" ht="15">
      <c r="A102" s="21"/>
      <c r="M102" s="25"/>
      <c r="N102" s="25"/>
      <c r="O102" s="25"/>
      <c r="P102" s="25"/>
    </row>
    <row r="103" spans="1:16" ht="15">
      <c r="A103" s="21"/>
      <c r="M103" s="25"/>
      <c r="N103" s="25"/>
      <c r="O103" s="25"/>
      <c r="P103" s="25"/>
    </row>
    <row r="104" spans="1:16" ht="15">
      <c r="A104" s="21"/>
      <c r="M104" s="25"/>
      <c r="N104" s="25"/>
      <c r="O104" s="25"/>
      <c r="P104" s="25"/>
    </row>
    <row r="105" spans="1:16" ht="15">
      <c r="A105" s="21"/>
      <c r="M105" s="25"/>
      <c r="N105" s="25"/>
      <c r="O105" s="25"/>
      <c r="P105" s="25"/>
    </row>
    <row r="106" spans="1:16" ht="15">
      <c r="A106" s="21"/>
      <c r="M106" s="25"/>
      <c r="N106" s="25"/>
      <c r="O106" s="25"/>
      <c r="P106" s="25"/>
    </row>
    <row r="107" spans="1:16" ht="15">
      <c r="A107" s="21"/>
      <c r="M107" s="25"/>
      <c r="N107" s="25"/>
      <c r="O107" s="25"/>
      <c r="P107" s="25"/>
    </row>
    <row r="108" spans="13:16" ht="15">
      <c r="M108" s="25"/>
      <c r="N108" s="25"/>
      <c r="O108" s="25"/>
      <c r="P108" s="25"/>
    </row>
    <row r="109" spans="13:16" ht="15">
      <c r="M109" s="25"/>
      <c r="N109" s="25"/>
      <c r="O109" s="25"/>
      <c r="P109" s="25"/>
    </row>
    <row r="110" spans="13:16" ht="15">
      <c r="M110" s="25"/>
      <c r="N110" s="25"/>
      <c r="O110" s="25"/>
      <c r="P110" s="25"/>
    </row>
    <row r="111" spans="13:16" ht="15">
      <c r="M111" s="25"/>
      <c r="N111" s="25"/>
      <c r="O111" s="25"/>
      <c r="P111" s="25"/>
    </row>
    <row r="112" spans="13:16" ht="15">
      <c r="M112" s="25"/>
      <c r="N112" s="25"/>
      <c r="O112" s="25"/>
      <c r="P112" s="25"/>
    </row>
    <row r="113" spans="13:16" ht="15">
      <c r="M113" s="25"/>
      <c r="N113" s="25"/>
      <c r="O113" s="25"/>
      <c r="P113" s="25"/>
    </row>
    <row r="114" spans="13:16" ht="15">
      <c r="M114" s="25"/>
      <c r="N114" s="25"/>
      <c r="O114" s="25"/>
      <c r="P114" s="25"/>
    </row>
    <row r="115" spans="13:16" ht="15">
      <c r="M115" s="25"/>
      <c r="N115" s="25"/>
      <c r="O115" s="25"/>
      <c r="P115" s="25"/>
    </row>
    <row r="116" spans="13:16" ht="15">
      <c r="M116" s="25"/>
      <c r="N116" s="25"/>
      <c r="O116" s="25"/>
      <c r="P116" s="25"/>
    </row>
    <row r="117" spans="13:16" ht="15">
      <c r="M117" s="25"/>
      <c r="N117" s="25"/>
      <c r="O117" s="25"/>
      <c r="P117" s="25"/>
    </row>
    <row r="118" spans="13:16" ht="15">
      <c r="M118" s="25"/>
      <c r="N118" s="25"/>
      <c r="O118" s="25"/>
      <c r="P118" s="25"/>
    </row>
    <row r="119" spans="13:16" ht="15">
      <c r="M119" s="25"/>
      <c r="N119" s="25"/>
      <c r="O119" s="25"/>
      <c r="P119" s="25"/>
    </row>
    <row r="120" spans="13:16" ht="15">
      <c r="M120" s="25"/>
      <c r="N120" s="25"/>
      <c r="O120" s="25"/>
      <c r="P120" s="25"/>
    </row>
    <row r="121" spans="13:16" ht="15">
      <c r="M121" s="25"/>
      <c r="N121" s="25"/>
      <c r="O121" s="25"/>
      <c r="P121" s="25"/>
    </row>
    <row r="122" spans="13:16" ht="15"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  <row r="132" spans="13:16" ht="15">
      <c r="M132" s="25"/>
      <c r="N132" s="25"/>
      <c r="O132" s="25"/>
      <c r="P132" s="25"/>
    </row>
    <row r="133" spans="13:16" ht="15">
      <c r="M133" s="25"/>
      <c r="N133" s="25"/>
      <c r="O133" s="25"/>
      <c r="P133" s="25"/>
    </row>
    <row r="134" spans="13:16" ht="15">
      <c r="M134" s="25"/>
      <c r="N134" s="25"/>
      <c r="O134" s="25"/>
      <c r="P134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16" top="0.32" bottom="0.17" header="0.5118110236220472" footer="0.17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2013-05-28T06:48:06Z</cp:lastPrinted>
  <dcterms:created xsi:type="dcterms:W3CDTF">1996-10-08T23:32:33Z</dcterms:created>
  <dcterms:modified xsi:type="dcterms:W3CDTF">2013-05-28T06:48:11Z</dcterms:modified>
  <cp:category/>
  <cp:version/>
  <cp:contentType/>
  <cp:contentStatus/>
</cp:coreProperties>
</file>