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6"/>
  </bookViews>
  <sheets>
    <sheet name="дод1" sheetId="1" r:id="rId1"/>
    <sheet name="Додаток 2" sheetId="2" r:id="rId2"/>
    <sheet name="Додаток 3" sheetId="3" r:id="rId3"/>
    <sheet name="дод6" sheetId="4" r:id="rId4"/>
    <sheet name="дод8" sheetId="5" r:id="rId5"/>
    <sheet name="дод7" sheetId="6" r:id="rId6"/>
    <sheet name="дод4" sheetId="7" r:id="rId7"/>
  </sheets>
  <definedNames>
    <definedName name="_xlnm.Print_Titles" localSheetId="5">'дод7'!$10:$12</definedName>
    <definedName name="_xlnm.Print_Titles" localSheetId="1">'Додаток 2'!$10:$13</definedName>
    <definedName name="_xlnm.Print_Titles" localSheetId="2">'Додаток 3'!$13:$17</definedName>
  </definedNames>
  <calcPr fullCalcOnLoad="1"/>
</workbook>
</file>

<file path=xl/sharedStrings.xml><?xml version="1.0" encoding="utf-8"?>
<sst xmlns="http://schemas.openxmlformats.org/spreadsheetml/2006/main" count="1625" uniqueCount="580">
  <si>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</si>
  <si>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</si>
  <si>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багатодітним сім"ям  на житлово-комунальні послуги</t>
  </si>
  <si>
    <t>Пільги багатодітним сім"ям  на придбання твердого палива та скрапленого газу</t>
  </si>
  <si>
    <t xml:space="preserve">Допомога при народженні дитини </t>
  </si>
  <si>
    <t>090203</t>
  </si>
  <si>
    <t>090215</t>
  </si>
  <si>
    <t>090216</t>
  </si>
  <si>
    <t xml:space="preserve">за рахунок субвенцій сільських та селищних рад </t>
  </si>
  <si>
    <t>за рахунок субвенцій сільських та селищних рад на проведення оздоровлення дітей, підвезення до шкіл району, утримання груп короткотривалого перебування, ремонт шкіл</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</si>
  <si>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</si>
  <si>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на співфінансування мікропроектів , які реалізуються у рамках проекту ПРООН "Місцевий розвиток орієнтований на громаду"</t>
  </si>
  <si>
    <t>за рахунок субвенції з сільських, селищних бюджетів  на співфінансування мікропроетків , які реалізуються у рамках проекту ПРООН "Місцевий розвиток орієнтований на громаду"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</si>
  <si>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</si>
  <si>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</si>
  <si>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Правоохорона діяльність та забезпечення безпеки держави</t>
  </si>
  <si>
    <t>Транспорт, дорожне господарство, зв"язок ,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</si>
  <si>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</si>
  <si>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</si>
  <si>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 та  ліквідацію надзвичайних ситуацій та наслідків стихійного лиха</t>
  </si>
  <si>
    <t>Видатки не віднесені до основних груп</t>
  </si>
  <si>
    <t>080300</t>
  </si>
  <si>
    <t>Поліклініки і амбулаторії</t>
  </si>
  <si>
    <t>080600</t>
  </si>
  <si>
    <t>Фельдшерсько-акушерські пункти</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</si>
  <si>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</si>
  <si>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</si>
  <si>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</si>
  <si>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 тому числі за рахунок додаткової дотації з державного бюджету на вирівнювання фінансової забезпеченості</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</si>
  <si>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</si>
  <si>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</si>
  <si>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</si>
  <si>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 xml:space="preserve">Допомога на догляд за дитиною вiком до 3 рокiв        </t>
  </si>
  <si>
    <t>Допомога на дітей, над якими встановлено  опіку чи піклування</t>
  </si>
  <si>
    <t>090308</t>
  </si>
  <si>
    <t>Допомога при усиновленні дитини</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</si>
  <si>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</si>
  <si>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</si>
  <si>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</si>
  <si>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Державна соціальна допомога інвалідам з дитинства та дітям - інвалідам</t>
  </si>
  <si>
    <t>090416</t>
  </si>
  <si>
    <t>Інші видатки на соціальний захист ветеранів війни та праці</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</si>
  <si>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</si>
  <si>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150101</t>
  </si>
  <si>
    <t>Капітальні видатки</t>
  </si>
  <si>
    <t>Капітальні вкладення</t>
  </si>
  <si>
    <t>Всього</t>
  </si>
  <si>
    <t xml:space="preserve"> споживання</t>
  </si>
  <si>
    <t xml:space="preserve"> розвитку</t>
  </si>
  <si>
    <t>14=(3+8)</t>
  </si>
  <si>
    <t>Разом видатки</t>
  </si>
  <si>
    <t>Міжбюджетні трансферти</t>
  </si>
  <si>
    <t>Всього видатків</t>
  </si>
  <si>
    <t>Назва головного розпорядника коштів</t>
  </si>
  <si>
    <t>до рішення Олександрівської</t>
  </si>
  <si>
    <t>(тис.грн.)</t>
  </si>
  <si>
    <t>Видатки загального фонду</t>
  </si>
  <si>
    <t>Додаток 7</t>
  </si>
  <si>
    <t xml:space="preserve">                                        до    рішення  Олександрівської районної ради</t>
  </si>
  <si>
    <t>Перелік об"єктів, видатки на які у 2013 році будуть проводитися за рахунок коштів бюджету розвитку (спеціального фонду)  районного бюджету</t>
  </si>
  <si>
    <t>з них на умовах спів-фінансу-вання</t>
  </si>
  <si>
    <t>Видатки спеціального фонду</t>
  </si>
  <si>
    <t>з них:</t>
  </si>
  <si>
    <t>Разом</t>
  </si>
  <si>
    <t>Оплата</t>
  </si>
  <si>
    <t>Районна рада</t>
  </si>
  <si>
    <t>010116</t>
  </si>
  <si>
    <t>Органи місцевого самоврядування</t>
  </si>
  <si>
    <t>070201</t>
  </si>
  <si>
    <t>070802</t>
  </si>
  <si>
    <t>070804</t>
  </si>
  <si>
    <t>080101</t>
  </si>
  <si>
    <t>090405</t>
  </si>
  <si>
    <t>091204</t>
  </si>
  <si>
    <t>091209</t>
  </si>
  <si>
    <t>110201</t>
  </si>
  <si>
    <t>Бібліотеки</t>
  </si>
  <si>
    <t>110202</t>
  </si>
  <si>
    <t>110204</t>
  </si>
  <si>
    <t>110205</t>
  </si>
  <si>
    <t>130102</t>
  </si>
  <si>
    <t>130204</t>
  </si>
  <si>
    <t>160600</t>
  </si>
  <si>
    <t>Резервний фонд</t>
  </si>
  <si>
    <t>Інші видатки</t>
  </si>
  <si>
    <t>Додаток 2</t>
  </si>
  <si>
    <t>видатки</t>
  </si>
  <si>
    <t>ком.послуг та енергоносіїв (1160)</t>
  </si>
  <si>
    <t>Охорона здоров"я</t>
  </si>
  <si>
    <t>090000</t>
  </si>
  <si>
    <t>Соціальний захист та соціальне забезпечення</t>
  </si>
  <si>
    <t>Культура і мистецтво</t>
  </si>
  <si>
    <t>130000</t>
  </si>
  <si>
    <t>Фізична культура і спорт</t>
  </si>
  <si>
    <t>060702</t>
  </si>
  <si>
    <t>250404</t>
  </si>
  <si>
    <t>170102</t>
  </si>
  <si>
    <t>091300</t>
  </si>
  <si>
    <t>120201</t>
  </si>
  <si>
    <t>Періодичні видання</t>
  </si>
  <si>
    <t>Проведення навчально - тренувальних  зборів і змагань.</t>
  </si>
  <si>
    <t>070805</t>
  </si>
  <si>
    <t>110502</t>
  </si>
  <si>
    <t>060000</t>
  </si>
  <si>
    <t>Засоби масової інформації</t>
  </si>
  <si>
    <t>010000</t>
  </si>
  <si>
    <t>Державне управління</t>
  </si>
  <si>
    <t>Лісове господарство і мисливство (Програма "Ліс")</t>
  </si>
  <si>
    <t>090303</t>
  </si>
  <si>
    <t>090304</t>
  </si>
  <si>
    <t>090305</t>
  </si>
  <si>
    <t>090306</t>
  </si>
  <si>
    <t>090412</t>
  </si>
  <si>
    <t>091101</t>
  </si>
  <si>
    <t>160903</t>
  </si>
  <si>
    <t>Програми в галузі сільського господарства</t>
  </si>
  <si>
    <t>210105</t>
  </si>
  <si>
    <t>Загальний фонд</t>
  </si>
  <si>
    <t>Місцева пожежна охорона</t>
  </si>
  <si>
    <t>в тому числі за рахунок субвенції з Олександрівського селищного  бюджету</t>
  </si>
  <si>
    <t>Місцева  пожежна охорона</t>
  </si>
  <si>
    <t>170000</t>
  </si>
  <si>
    <t>160000</t>
  </si>
  <si>
    <t>Сільське і лісове господарство</t>
  </si>
  <si>
    <t>210000</t>
  </si>
  <si>
    <t>090201</t>
  </si>
  <si>
    <t>090202</t>
  </si>
  <si>
    <t>090204</t>
  </si>
  <si>
    <t>090205</t>
  </si>
  <si>
    <t>090207</t>
  </si>
  <si>
    <t>090208</t>
  </si>
  <si>
    <t>170302</t>
  </si>
  <si>
    <t>090209</t>
  </si>
  <si>
    <t>091102</t>
  </si>
  <si>
    <t>130107</t>
  </si>
  <si>
    <t>Спеціальний фонд</t>
  </si>
  <si>
    <t>090401</t>
  </si>
  <si>
    <t>091103</t>
  </si>
  <si>
    <t xml:space="preserve">Соціальні програми і заходи державних органів  у справах молоді </t>
  </si>
  <si>
    <t>130205</t>
  </si>
  <si>
    <t>Допомога на дітей одиноким матерям</t>
  </si>
  <si>
    <t xml:space="preserve">Державна  соціальна допомога  малозабезпеченим сім"ям </t>
  </si>
  <si>
    <t xml:space="preserve">Лікарні </t>
  </si>
  <si>
    <t>080000</t>
  </si>
  <si>
    <t>070401</t>
  </si>
  <si>
    <t>Інші субвенції</t>
  </si>
  <si>
    <t xml:space="preserve">Інші видатки на соціальний захист населення </t>
  </si>
  <si>
    <t>Централізована бухгалтерія районного відділу освіти</t>
  </si>
  <si>
    <t>Районна державна адміністрація</t>
  </si>
  <si>
    <t>Школа естетичного виховання дітей</t>
  </si>
  <si>
    <t>Утримання апарату  управління громадських фізкультурно-спортивних організацій (КП ФСТ "КОЛОС")</t>
  </si>
  <si>
    <t>Видатки на запобігання та ліквідацію надзвичайних ситуацій та наслідків стихійного лиха</t>
  </si>
  <si>
    <t>130203</t>
  </si>
  <si>
    <t xml:space="preserve">Фінансова підтримка  громадських організацій  інвалідів і ветеранів                               </t>
  </si>
  <si>
    <t>Утримання та навчально-тренувальна робота дитячо-юнацької спортивної школи</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</si>
  <si>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</si>
  <si>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</si>
  <si>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</si>
  <si>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070402</t>
  </si>
  <si>
    <t>Заходи з оздоровлення та відпочинку дітей</t>
  </si>
  <si>
    <t>090210</t>
  </si>
  <si>
    <t>090211</t>
  </si>
  <si>
    <t>090206</t>
  </si>
  <si>
    <t>250344</t>
  </si>
  <si>
    <t>Субвенція з місцевого бюджету державному бюджету на виконання програм соціально-економічного та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</si>
  <si>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</si>
  <si>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</si>
  <si>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180410</t>
  </si>
  <si>
    <t>Інші заходи пов"язані з економічною діяльністю</t>
  </si>
  <si>
    <t>180000</t>
  </si>
  <si>
    <t>070807</t>
  </si>
  <si>
    <t>Інші освітні програми</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</si>
  <si>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</si>
  <si>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</si>
  <si>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</si>
  <si>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 xml:space="preserve">Інші видатки, всього </t>
  </si>
  <si>
    <t xml:space="preserve"> фінансова підтримка (  КП "Комсервіс")</t>
  </si>
  <si>
    <t xml:space="preserve"> загальнообов"язкові видатки районної ради</t>
  </si>
  <si>
    <t>Інші заходи,  пов"язані з економічною діяльністю</t>
  </si>
  <si>
    <t xml:space="preserve"> КП "Комсервіс"</t>
  </si>
  <si>
    <t>у тому  числі  :</t>
  </si>
  <si>
    <t xml:space="preserve"> інші видатки (виплати стипендій відмінникам навчання)</t>
  </si>
  <si>
    <t>090302</t>
  </si>
  <si>
    <t>090307</t>
  </si>
  <si>
    <t>Тимчасова державна допомога дітям</t>
  </si>
  <si>
    <t>070303</t>
  </si>
  <si>
    <t>Дитячі будинки (в т.ч. сімейного типу, прийомні сім"ї)</t>
  </si>
  <si>
    <t>091108</t>
  </si>
  <si>
    <t>Компенсаційні виплати на пільговий проїзд автомобільним траспортом окремим категоріям громадян</t>
  </si>
  <si>
    <t>081009</t>
  </si>
  <si>
    <t>Заходи Комплексної програми "Цукровий діабет" та лікування нецукрового діабету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</si>
  <si>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</si>
  <si>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Код</t>
  </si>
  <si>
    <t>Періодичні видання (газети та журнали)</t>
  </si>
  <si>
    <t>Відділ освіти, молоді та спорту  райдержадміністрації</t>
  </si>
  <si>
    <t>Відділ культури   райдержадміністрації</t>
  </si>
  <si>
    <t>Управління   соціального  захисту населення   райдержадміністрації</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</si>
  <si>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</si>
  <si>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Фінансова підтримка спортивних споруд, які належать громадським організаціям фізкультурно-спортивної спрямованості</t>
  </si>
  <si>
    <t>Охорона та раціональне використання природних ресурсів</t>
  </si>
  <si>
    <t>Субвенція з місцевого бюджету державному бюджету на виконання програм соціально-економічного та культурного розвитку регіонів</t>
  </si>
  <si>
    <t>Позашкільні  заклади освіти, заходи з позашкільної роботи з дітьми</t>
  </si>
  <si>
    <t>Методична робота, інші заходи у сфері народної освіти</t>
  </si>
  <si>
    <t>Групи централізованого  господарського обслуговування</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</si>
  <si>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</si>
  <si>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Утримання та навчально-тренувальна робота дитячо-юнацьких спортивних шкіл</t>
  </si>
  <si>
    <t>Територіальні центри і  відділення соціальної  допомоги на дому</t>
  </si>
  <si>
    <t>Музеї і виставки</t>
  </si>
  <si>
    <t>Палаци і будинки культури , клуби та інші заклади клубного типу</t>
  </si>
  <si>
    <t>Фінансове управління райдержадміністрації</t>
  </si>
  <si>
    <t>Кошти, що  передаються із загального фонду бюджету до бюджету розвитку        ( спеціального фонду)</t>
  </si>
  <si>
    <t>Дотація вирівнювання, що передається з районних та міських бюджетів</t>
  </si>
  <si>
    <t>на виконання Комплексної програми протидії злочинності в Олександрівському районі  на 2008-2010 роки</t>
  </si>
  <si>
    <t>090214</t>
  </si>
  <si>
    <t>Пільги окремим категоріям громадян з послуг зв"язку</t>
  </si>
  <si>
    <t>Компенсацiйнi виплати за пiльговий проїзд окремих  категорiй громадян на залiзничному транспортi</t>
  </si>
  <si>
    <t>Проведення навчально - тренувальних  зборів і змагань</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</si>
  <si>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</si>
  <si>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240000</t>
  </si>
  <si>
    <t>150000</t>
  </si>
  <si>
    <t>Будівництво</t>
  </si>
  <si>
    <t>Цільові фонди</t>
  </si>
  <si>
    <t>тис.грн.</t>
  </si>
  <si>
    <t>в тому числі за рахунок субвенції з державного бюджету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</si>
  <si>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</si>
  <si>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у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</si>
  <si>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Лікарні (Родниківка)</t>
  </si>
  <si>
    <t>Зміни до доходів Олександрівського районного бюджету на 2013 рік, визначених у додатку 1 до рішення районної ради від 21 грудня 2012 року №185 "Про районний бюджет на 2013 рік". З урахуванням змін , затверджених рішенням районної ради від 7 лютого 2013 року №207 , від 9 квітня 2013 року №217, від 22 травня 2013 року №231"Про внесення змін до рішення районної ради від 21 грудня 2012 року №185 "Про районний бюджет на 2013 рік"</t>
  </si>
  <si>
    <t xml:space="preserve">             Зміни до    видатків Олександрівського районного бюджету на 2013 рік за тимчасовою класифікацією видатків та кредитування місцевих бюджетів, визначених у додатку 2 до рішення районної ради від 21 грудня 2012 року №185 "Про районний бюджет на 2013 рік", з урахуванням змін, затверджених рішенням районної ради від 7 лютого 2013 року №207, від 9 квітня 2013 року №217, від 22 травня 2013 року №231 "Про внесення змін до рішення районної ради від 21 грудня 2012 року №185 "Про районний бюджет на 2013 рік"</t>
  </si>
  <si>
    <t xml:space="preserve">              Зміни до   розподілу  видатків Олександрівського районного бюджету на 2013 рік за головними розпорядниками коштів   , визначеного у додатку 3 рішення райооної ради від 21 грудня 2012 року №185 "Про районний бюджет на 2013 рік"   , з урахуванням змін затверджених рішенням районної ради від 7 лютого 2013 року №207, від 9 квітня 2013 року №217 , від 22 травня 2013 року №231"Про внесення змін до рішення районної ради від 21 грудня 2012 року №185 "Про районний бюджет на 2013 рік"                                                                                                                     </t>
  </si>
  <si>
    <t>Бовтиська</t>
  </si>
  <si>
    <t>визначених у додатку 4 до рішення районної ради від 21 грудня 2012 року №185 "Про районний бюджет на 2013 рік", з урахуванням змін, затверджених рішенням районної ради від 7 лютого 2013 року №207, від 9 квітня 2013 року №217 , від 22 травня 2013 року №231 "Про внесення змін до рішення районної ради від 21 грудня 2012 року №185 "Про районний бюджет на 2013 рік"</t>
  </si>
  <si>
    <t>на придбання предметів, матеріалів та обладнання для поточного ремонту Бовтиської ЗОШ</t>
  </si>
  <si>
    <t>Зміни до показників  міжбюджетних  трансфертів між Олександрівським районним бюджетом та сільськими , селищними бюджетами на 2013 рік,</t>
  </si>
  <si>
    <t>Субвенція районному бюджету з сільських  бюджетів  для відділу освіти , молоді та спорту райдержадміністрації, всього</t>
  </si>
  <si>
    <t>Інші видатки (фінансова підтримка КП" Комсервіс")</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</si>
  <si>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</si>
  <si>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</si>
  <si>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</si>
  <si>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</si>
  <si>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</si>
  <si>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у тому числі за рахунок:</t>
  </si>
  <si>
    <t>Із загального обсягу видатків-кошти на погашення заборгованості, що утворилася на 01.01.2012 року</t>
  </si>
  <si>
    <t>коштів районного бюджету</t>
  </si>
  <si>
    <t>субвенцій з сільських, селищних бюджетів</t>
  </si>
  <si>
    <t>субвенцій з обласного бюджету</t>
  </si>
  <si>
    <t>Найменування коду  тимчасової класифікації видатків та кредитування місцевих бюджетів</t>
  </si>
  <si>
    <t>усього</t>
  </si>
  <si>
    <t>з них на умовах співфінансування</t>
  </si>
  <si>
    <t>001</t>
  </si>
  <si>
    <t>Разом по головному розпоряднику коштів районного бюджету</t>
  </si>
  <si>
    <t>капітальні видатки</t>
  </si>
  <si>
    <t>капітальні видатки бюджетних установ</t>
  </si>
  <si>
    <t xml:space="preserve">на проведення капітального ремонту будівлі  моргу </t>
  </si>
  <si>
    <t>на проведення капітального ремонту ліфта районної лікарні</t>
  </si>
  <si>
    <t>капітальні видатки (придбання)</t>
  </si>
  <si>
    <t>придбання обладнання для фельдшерсько-акушерського пункту селища Лісове (погашення кредиторської заборгованості 2011 року)</t>
  </si>
  <si>
    <t>на реалізацію об"єкту "Реконструкція квартир під фельдшерсько-акушерський пункт  в житловому будинку №207 по вул. Тітова  у селищі Лісовому Олександрівського району Кіровоградської області" (кредиторська заьоргованість за виконані у 2011 році роботи)</t>
  </si>
  <si>
    <t>Періодичні видання (газети, журнали)</t>
  </si>
  <si>
    <t>Відділ освіти районної державної адміністрації</t>
  </si>
  <si>
    <t>Інвестиційні проекти</t>
  </si>
  <si>
    <t>Посилення конструкції приміщення загальноосвітньої школи 1-111 ст., с. Красносілка  Олександрівського району</t>
  </si>
  <si>
    <t>Загальноосвітня школа I-III ст.,смт Елизаветградківка Олександрівського району-будівництво мінікотельні</t>
  </si>
  <si>
    <t>Загальноосвітня школа I-III ст.,с. Цвітне Олександрівського району-будівництво мінікотельні</t>
  </si>
  <si>
    <t>Загальноосвітня школа I-III ст.,с. Стара Осота Олександрівського району-встановлення малометражних котлів для опалення</t>
  </si>
  <si>
    <t>Загальноосвітні школи</t>
  </si>
  <si>
    <t>Співфінансування об"єкту "Енергозберігаючі заходи в Єлизаветградківській загальноосвітній школі I-III ступенів с. Єлизаветградківка" , що реалізується у рамках проекту  ПРООН "Місцевий розвиток орієнтований на громаду"</t>
  </si>
  <si>
    <t>На погашення кредиторської заборгованості, що склалася на 1.01.2011 року</t>
  </si>
  <si>
    <t>Придбання шкільного автобуса</t>
  </si>
  <si>
    <t>на співфінансування мікропроекту , який реалізується у рамках проекту ПРООН "Місцевий розвиток, орієнтований на громаду "- "Енергозберігаючі заходи в загальноосвітній  школі смт. Єлизаветградківка.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</si>
  <si>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загальноосвітній  школі с. Івангород : капітальний ремонт - заміна вікон на металопластикові"</t>
  </si>
  <si>
    <t>на співфінансування мікропроекту , який реалізується у рамках проекту ПРООН "Місцевий розвиток, орієнтований на громаду "-"Енергозберігаючі заходи в школі села Красносілля"</t>
  </si>
  <si>
    <t>на капітальний ремонт  приміщення Лісівської школи</t>
  </si>
  <si>
    <t>на капітальні ремонти шкіл району</t>
  </si>
  <si>
    <t>капітальні видатки бюджетних установ (придбання)</t>
  </si>
  <si>
    <t>150122</t>
  </si>
  <si>
    <t>050</t>
  </si>
  <si>
    <t>від    7 серпня   2013 року    № 241</t>
  </si>
  <si>
    <t>від  7 серпня 2013 року № 241</t>
  </si>
  <si>
    <t>13=(3+6)</t>
  </si>
  <si>
    <t>від   7 серпня  2013 року № 241</t>
  </si>
  <si>
    <t>від 7 серпня 2013 року  № 241</t>
  </si>
  <si>
    <t>від  21  грудня  2012 року  № 185 ( у редакції рішення районної ради від  7 серпня   2013 року   № 241  )</t>
  </si>
  <si>
    <t>(у редакції рішення районної ради від 7 серпня 2013 року № 241   )</t>
  </si>
  <si>
    <t xml:space="preserve">                                        від 21 грудня 2012 року № 185 </t>
  </si>
  <si>
    <t xml:space="preserve">від   7 серпня  2013 року №   241 </t>
  </si>
  <si>
    <t>районний бюджет</t>
  </si>
  <si>
    <t>Субвенція районному бюджету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</si>
  <si>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Субвенція районному бюджету з обласного бюджету ( на реалізацію заходів обласної програми оздоровлення та відпочинку дітей, молоді та сімей з дітьми на 2007-2013 роки)</t>
  </si>
  <si>
    <t>Субвенція з районного бюджету Ставидлянському сільському бюджету для забезпечення розрахунків по заробітній платі працівникам бюджетних установ</t>
  </si>
  <si>
    <t>Управління праці та соціального захисту населення райдержадміністрації</t>
  </si>
  <si>
    <t>104</t>
  </si>
  <si>
    <t>Відділ культури і туризму райдержадміністрації</t>
  </si>
  <si>
    <t xml:space="preserve">капітальні видатки бюджетних установ </t>
  </si>
  <si>
    <t>Придбання Шкільного автобуса</t>
  </si>
  <si>
    <t>На проведення експертизи кошторисної документації проекту "Реконструкція кінотеатру під спортивний зал в смт. Олександрівці ", робочий проект реконструкції кінотеатру під спортивний зал</t>
  </si>
  <si>
    <t>Реконструкція загальноосвітньої школи I-III ступенів в с. Красносілка Олександрівського району Кіровоградської області</t>
  </si>
  <si>
    <t>Заміна робочого проекту,узгодження робочої документації реконструкції вугільної котельні Михайлівської ЗОШ</t>
  </si>
  <si>
    <t>Управління праці та соціального захисту населення районної державної адміністрації</t>
  </si>
  <si>
    <t>капітальні трансферти</t>
  </si>
  <si>
    <t>091412</t>
  </si>
  <si>
    <t>Інші видатки на соціальний захист населення</t>
  </si>
  <si>
    <t>капітальні видатки (придбання автомобілів для ветеранів)</t>
  </si>
  <si>
    <t>Відділ культури і туризму районної державної адміністрації</t>
  </si>
  <si>
    <t>Фінансове управління районної державної адміністрації</t>
  </si>
  <si>
    <t>Субвенція Несватківському  сільському бюджету на виконання заходів сільської програми соціально-економічного розвитку</t>
  </si>
  <si>
    <t>Субвенція Бовтиському   сільському бюджету на виконання заходів сільської програми соціально-економічного розвитку</t>
  </si>
  <si>
    <t>Субвенція   Веселівському сільському бюджету на виконання заходів сільської програми соціально-екомічного розвитку</t>
  </si>
  <si>
    <t>Субвенція  Олександрівському селищному бюджету на виконання заходів селищної програми соціально-економічного розвитку</t>
  </si>
  <si>
    <t>Субвенція Олександрівському селищному бюджету на виконання заходів селищної "Програми соціального захисту ветеранів Великої Вітчизняної війни і праці, інвалідів, дітей -інвалідів та громадян похилого віку на 2011-2014 роки"</t>
  </si>
  <si>
    <t>Субвенція Олександрівському селищному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</si>
  <si>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іншим бюджетам на виконання інвестиційних проектів</t>
  </si>
  <si>
    <t xml:space="preserve"> Субвенція обласному бюджету на співфінансування об"єкту "Кінотеатр, смт. Олександрівка (реконструкція під спортивний зал)"</t>
  </si>
  <si>
    <t>Субвенція обласному бюджету на співфінансування об"єкту " Реконструкція загальноосвітньої школи  I-III ступенів в с. Красносілка Олександрівського району"</t>
  </si>
  <si>
    <t>на співфінансування інвестиційного проекту</t>
  </si>
  <si>
    <t>на виконання заходів сільських та селищних програм соціально-економічного розвитку територій</t>
  </si>
  <si>
    <t>Субвенція з районного бюджету 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</si>
  <si>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Разом по бюджету</t>
  </si>
  <si>
    <t>Разом видатків видатків на 2013 рік</t>
  </si>
  <si>
    <t>Додаток 8</t>
  </si>
  <si>
    <t>до  рішення  Олександрівської районної ради</t>
  </si>
  <si>
    <t xml:space="preserve">Джерела фінансування Олександрівського районного бюджету на 2013 рік </t>
  </si>
  <si>
    <t>Назва</t>
  </si>
  <si>
    <t>у т.ч бюджет розвитку</t>
  </si>
  <si>
    <t>Внутрішнє фінансування</t>
  </si>
  <si>
    <t>Фінансування за рахунок зміни залишків коштів місцевих бюджетів</t>
  </si>
  <si>
    <t>На початок року</t>
  </si>
  <si>
    <t>На кінець року</t>
  </si>
  <si>
    <t>залучено залишків</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</si>
  <si>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</si>
  <si>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</si>
  <si>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</si>
  <si>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готівкових коштів</t>
  </si>
  <si>
    <t>На початок періоду</t>
  </si>
  <si>
    <t>На кінець періоду</t>
  </si>
  <si>
    <t>Всього за типом боргового зобов"язання</t>
  </si>
  <si>
    <t>капітальні трансферти органам державного управління інших рівнів ( Єлизаветградківському селищному бюджету на співфінансування мікропроекту, який реалізується у рамках проекту ПРООН "Місцевий розвиток, орієнтований на громаду " : "Інноваційні енергоефективні заходи в дошкільному навчальному закладі смт. Єлизаветградка. Капітальний ремонт системи опалення з встановленням піролізного котла" )</t>
  </si>
  <si>
    <t>капітальні трансферти органам державного управління інших рівнів (Розумівському  сільському бюджету)</t>
  </si>
  <si>
    <t>субвенцій з державного  бюджету</t>
  </si>
  <si>
    <t>Школи естетичного виховання дітей</t>
  </si>
  <si>
    <t>Разом  видатків на 2013 рік</t>
  </si>
  <si>
    <t>Субвенція районному бюджету для придбання предметів та матеріалів у районний центр первинної медичної (медико-санітарної ) допомоги</t>
  </si>
  <si>
    <t>75</t>
  </si>
  <si>
    <t>Районна програма впровадження профільного навчання на 2010-2014 роки</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</si>
  <si>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</si>
  <si>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</si>
  <si>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</si>
  <si>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</si>
  <si>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</si>
  <si>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130112</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</si>
  <si>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</si>
  <si>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</si>
  <si>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 xml:space="preserve">районної ради </t>
  </si>
  <si>
    <t>Найменування доходів згідно із бюджетною класифікацією</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</si>
  <si>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</si>
  <si>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</si>
  <si>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</si>
  <si>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</si>
  <si>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Податокн на доходів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</si>
  <si>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</si>
  <si>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</si>
  <si>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</si>
  <si>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</si>
  <si>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Збори за спеціальне використавння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</si>
  <si>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</si>
  <si>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</si>
  <si>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</si>
  <si>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</si>
  <si>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сіб</t>
  </si>
  <si>
    <t>Фіксований податок на доходи фізичних осіб від  зайняття підприємницькою діяльностю</t>
  </si>
  <si>
    <t>Неподаткові надходження</t>
  </si>
  <si>
    <t>Частина чистого прибутку (доходу) комунальних унітарних підприємств та їх об"єднань, що вилучається до бюджету</t>
  </si>
  <si>
    <t>Реєстаційний збір за проведення державної реєстрації юридичних осіб та фізичних осіб-підприємців</t>
  </si>
  <si>
    <t>Інші надходження</t>
  </si>
  <si>
    <t>Власні надходження бюджетних установ</t>
  </si>
  <si>
    <t>Плата за послуги, що надаються бюджетними установами</t>
  </si>
  <si>
    <t>Плата за оренду майна бюджетних установ</t>
  </si>
  <si>
    <t>Разом доходів</t>
  </si>
  <si>
    <t>Офіційні трансферти</t>
  </si>
  <si>
    <t>Дотація вирівнювання, що одержується з державного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</si>
  <si>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</si>
  <si>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 xml:space="preserve">Додаткова дотація з державного бюджету на вирівнювання фінансової забезпеченості </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</si>
  <si>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</si>
  <si>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</si>
  <si>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</si>
  <si>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</si>
  <si>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</si>
  <si>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</si>
  <si>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Кошти, що надходять із інших бюджетів</t>
  </si>
  <si>
    <t>Кошти,що надходять до районного бюджету</t>
  </si>
  <si>
    <t>З іншої частини бюджету</t>
  </si>
  <si>
    <t>Кошти,що передаються із загального фонду бюджету до бюджету розвитку (спеціального фонду)</t>
  </si>
  <si>
    <t>Кошти , передані із загального фонду до бюджету розвитку(спеціального фонду)</t>
  </si>
  <si>
    <t>в тому числі:</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</si>
  <si>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</si>
  <si>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з обласного бюджету на спіфінансування мікропроетків , які реалізуються у рамках проекту ПРООН "Місцевий розвиток орієнтований на громаду"</t>
  </si>
  <si>
    <t>Всього доходів</t>
  </si>
  <si>
    <t>(тис.грн)</t>
  </si>
  <si>
    <t>(грн.)</t>
  </si>
  <si>
    <t>Код бюд-жету</t>
  </si>
  <si>
    <t>Найменування АТО</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</si>
  <si>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</si>
  <si>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</si>
  <si>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</si>
  <si>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</si>
  <si>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Субвенція районному бюджету з сільських та селищних рад для відділу освіти  на придбання плит у школи</t>
  </si>
  <si>
    <t>сума</t>
  </si>
  <si>
    <t>щоденний норматив відрахувань(%)</t>
  </si>
  <si>
    <t>щоденний норматив відрахувань (%)</t>
  </si>
  <si>
    <t>всього</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</si>
  <si>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</si>
  <si>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</si>
  <si>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</si>
  <si>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ремонт автобуса</t>
  </si>
  <si>
    <t>на придбання предметів, матеріалів та обладнання, інвентаря  школам, НВК  (вікон, дверей, будматеріалів)</t>
  </si>
  <si>
    <t>на поточні ремонти шкіл</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</si>
  <si>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</si>
  <si>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</si>
  <si>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</si>
  <si>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</si>
  <si>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</si>
  <si>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</si>
  <si>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</si>
  <si>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</si>
  <si>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</si>
  <si>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</si>
  <si>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</si>
  <si>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</si>
  <si>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</si>
  <si>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</si>
  <si>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</si>
  <si>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</si>
  <si>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</si>
  <si>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</si>
  <si>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</si>
  <si>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</si>
  <si>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</si>
  <si>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</si>
  <si>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</si>
  <si>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Разом по бюджетах</t>
  </si>
  <si>
    <t>Районний бюджет</t>
  </si>
  <si>
    <t xml:space="preserve">Всього </t>
  </si>
  <si>
    <t xml:space="preserve"> рішенням Олександрівської</t>
  </si>
  <si>
    <t xml:space="preserve">з них  за рахунок додаткової дотації з державного бюджету </t>
  </si>
  <si>
    <t>за рахунок субвенції з сільських бюджетів</t>
  </si>
  <si>
    <t>Інші культурно-освітні заклади  та заходи</t>
  </si>
  <si>
    <t>(Олександрівській районній організації Української спілки ветеранів Афганістану)</t>
  </si>
  <si>
    <t xml:space="preserve"> рішенням Олександрівської районної ради </t>
  </si>
  <si>
    <t>на утримання навчально-виховного комплексу , груп короткотривалого перебування дітей дошкільного віку</t>
  </si>
  <si>
    <t>Субвенція районному бюджету на утримання амбулаторій</t>
  </si>
  <si>
    <t>Субвенція районному бюджету на утримання апарату  управління громадських фізкультурно-спортивних організацій (КП ФСТ "КОЛОС")</t>
  </si>
  <si>
    <t>Субвенція з районного бюджету селищному бюджету на забезпечення діяльності закладів соціально-культурної сфери</t>
  </si>
  <si>
    <t>Субвенція з районного бюджету на виконання заходів сільської програми соціально-економічного розвитку на 2013 рік</t>
  </si>
  <si>
    <t>в тому числі на придбання:</t>
  </si>
  <si>
    <t xml:space="preserve"> дров</t>
  </si>
  <si>
    <t xml:space="preserve"> буд-матеріалів</t>
  </si>
  <si>
    <t xml:space="preserve"> меди-каментів</t>
  </si>
  <si>
    <t>Субвенція районному бюджету на утримання амбулаторій (придбання запчастин для ремонту автомобіля швидкої допомоги)</t>
  </si>
  <si>
    <t xml:space="preserve"> за рахунок субвенції з сільських, селищних бюджетів</t>
  </si>
  <si>
    <t>за рахунок субвенції з обласного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</si>
  <si>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</si>
  <si>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</si>
  <si>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за рахунок субвенції з сільських, селищних рад</t>
  </si>
  <si>
    <t>130115</t>
  </si>
  <si>
    <t>Центри "Спорт для всіх" та заходи з фізичної культури</t>
  </si>
  <si>
    <t>Програми і заходи центрів служб для сім"ї, дітей та молоді</t>
  </si>
  <si>
    <t>03</t>
  </si>
  <si>
    <t>01</t>
  </si>
  <si>
    <t>Код  відомчої класифікації видатків</t>
  </si>
  <si>
    <t>10</t>
  </si>
  <si>
    <t>091205</t>
  </si>
  <si>
    <t>15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</si>
  <si>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</si>
  <si>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Фінансове управління райдержадміністрації (резервний фонд)</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</si>
  <si>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</si>
  <si>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</si>
  <si>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в тому числі</t>
  </si>
  <si>
    <t>Субвенція державному бюджету на виконання програм соціального і культурного розвитку регіону</t>
  </si>
  <si>
    <t xml:space="preserve">в тому числі: </t>
  </si>
  <si>
    <t>080800</t>
  </si>
  <si>
    <t>Центри первинної медичної (медико-санітарної ) допомоги</t>
  </si>
  <si>
    <t>Утримання та навчально-тренувальна робота дитячо-юнацької спортивних шкіл</t>
  </si>
  <si>
    <t>в тому числі за рахунок субвенції з сільських, селищних бюджетів</t>
  </si>
  <si>
    <t>на придбання предметів, матеріалів для поточного ремонту Несватківської ЗОШ</t>
  </si>
  <si>
    <t>на придбання предметів, матеріалів для поточного ремонту Івангородської ЗОШ</t>
  </si>
  <si>
    <t>бюджет</t>
  </si>
  <si>
    <t>Лікарні</t>
  </si>
  <si>
    <t>капітальний ремонт центральної районної лікарні</t>
  </si>
  <si>
    <t xml:space="preserve"> капітальноий ремонт ліфта центральної районної лікарні</t>
  </si>
  <si>
    <t>капітальні видатки бюджетних установ(придбання)</t>
  </si>
  <si>
    <t>капітальний ремонт даху Несватківської загальноосвітньої школи</t>
  </si>
  <si>
    <t>капітальні трансферти органам державного управління інших рівнів</t>
  </si>
  <si>
    <t xml:space="preserve">Із загального обсягу видатків-кошти на погашення заборгованості, що утворилася на 01.01.2013 року </t>
  </si>
  <si>
    <t>субвенції з державного бюджету</t>
  </si>
  <si>
    <t xml:space="preserve">«Будівництво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</si>
  <si>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</si>
  <si>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Виготовлення проектно-кошторисної документації по об"єкту: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</si>
  <si>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Співфінансування мікропроектів , які реалізуються у рамках проекту ПРООН "Місцевий розвиток орієнтований на громаду"</t>
  </si>
  <si>
    <t>Капітальні трансферти населенню</t>
  </si>
  <si>
    <t>Субвенції іншим бюджетам на виконання інвестиційних проектів</t>
  </si>
  <si>
    <t>(співфінансування мікропроектів , які реалізуються у рамках проекту ПРООН "Місцевий розвиток орієнтований на громаду")</t>
  </si>
  <si>
    <r>
      <t>на співфінансування мікропроекту , який реалізується  у рамках проекту ПРООН "Місцевий розвиток, орієнтований на громаду -II" -"Покращення медичних послуг в амбулаторії загальної практики сімейної медицини с. Цвітне шляхом  капітального ремонту будівлі. (Енергозберігаючі заходи: заміна вікон та дверей, ремонт даху в Цвітненській сільській лікарській амбулаторії сімейної медицини)" (</t>
    </r>
    <r>
      <rPr>
        <i/>
        <sz val="14"/>
        <rFont val="Times New Roman"/>
        <family val="1"/>
      </rPr>
      <t>погашення кредиторської заборгованості за виконані у 2011 році роботи)</t>
    </r>
  </si>
  <si>
    <r>
      <t xml:space="preserve">на співфінансування мікропроекту , який реалізується у рамках проекту ПРООН "Місцевий розвиток, орієнтований на громаду -II" -"Енергозберігаючі заходи в загальноосвітній  школі № 2 смт.Олександрівки : капітальний ремонт- заміна вікон на металопластикові" </t>
    </r>
    <r>
      <rPr>
        <i/>
        <sz val="14"/>
        <rFont val="Times New Roman"/>
        <family val="1"/>
      </rPr>
      <t>(погашення кредиторської заборгованості за виконані у 2011 році роботи)</t>
    </r>
  </si>
  <si>
    <r>
      <t xml:space="preserve">Субвенція Розуміївському сільському бюджету на виконання заходів сільської програми соціально-економічного розвитку </t>
    </r>
    <r>
      <rPr>
        <i/>
        <sz val="14"/>
        <rFont val="Times New Roman"/>
        <family val="1"/>
      </rPr>
      <t>(погашення кредиторської заборгованості за виконані у 2011 році роботи)</t>
    </r>
  </si>
  <si>
    <r>
      <t xml:space="preserve">Субвенція  Розуміївському сільському бюджету  на реалізацію проекту "Реконструкція вуличного освітлення с. Розумівка" </t>
    </r>
    <r>
      <rPr>
        <i/>
        <sz val="14"/>
        <rFont val="Times New Roman"/>
        <family val="1"/>
      </rPr>
      <t>(погашення кредиторської заборгованості за виконані у 2011 році роботи)</t>
    </r>
  </si>
  <si>
    <t xml:space="preserve">капітальні видатки бюджетних установ(проведення капітального ремонту та придбання обладнання і предметів довгострокового користування) </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</si>
  <si>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Батькiвщиною,жертвам нацистських переслiдувань на придбання  твердого палива та скрапленого газу                  </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</si>
  <si>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</si>
  <si>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Фінансове управління райдержадміністрації </t>
  </si>
  <si>
    <t>за рахунок вільних залишків</t>
  </si>
  <si>
    <t>Управління соціального захисту населення райдержадміністрації</t>
  </si>
  <si>
    <t>Затверджено</t>
  </si>
  <si>
    <t>Загальноосвітні школи ( в т.ч. школа-дитячий садок, інтернат при школі)</t>
  </si>
  <si>
    <t xml:space="preserve"> в тому числі за рахунок субвенцій сільських та селищних бюджетів</t>
  </si>
  <si>
    <t>070000</t>
  </si>
  <si>
    <t>Освіта</t>
  </si>
  <si>
    <t>Загальний  фонд</t>
  </si>
  <si>
    <t xml:space="preserve">Субвенції       </t>
  </si>
  <si>
    <t>Субвенція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</si>
  <si>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з сільських, селищних бюджетів</t>
  </si>
  <si>
    <t>з обласного бюджету ( на реалізацію заходів обласної програми оздоровлення та відпочинку дітей, молоді та сімей з дітьми на 2007-2013 роки)</t>
  </si>
  <si>
    <t>в тому числі за рахунок субвенції з обласного бюджету ( на реалізацію заходів обласної програми оздоровлення та відпочинку дітей, молоді та сімей з дітьми на 2007-2013 роки)</t>
  </si>
  <si>
    <t>оплата комунальних послуг та енергоносіїв (код 2270)</t>
  </si>
  <si>
    <t>видатки  споживання</t>
  </si>
  <si>
    <t>видатки розвитку</t>
  </si>
  <si>
    <t>Видатки  споживання</t>
  </si>
  <si>
    <t>оплата  праці    (код 2110)</t>
  </si>
  <si>
    <t>видатки  розвитку</t>
  </si>
  <si>
    <t>оплата праці (код 2110)</t>
  </si>
  <si>
    <t xml:space="preserve"> рішенням   Олександрівської районної ради</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</si>
  <si>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</si>
  <si>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</si>
  <si>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</si>
  <si>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</si>
  <si>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</si>
  <si>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</si>
  <si>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</si>
  <si>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</si>
  <si>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</si>
  <si>
    <t>006</t>
  </si>
  <si>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</si>
  <si>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</si>
  <si>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</si>
  <si>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</si>
  <si>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</si>
  <si>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</si>
  <si>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</si>
  <si>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</si>
  <si>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</si>
  <si>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Районна програма оздоровлення і відпочинку дітей та підлітків на період 2009-2013 роки</t>
  </si>
  <si>
    <t xml:space="preserve">Загальноосвітні школи </t>
  </si>
  <si>
    <t>в тому числі за рахунок субвенцій з сільських, селищних бюджетів</t>
  </si>
  <si>
    <t>Районна програма "Шкільний автобус" на 2011-2015 роки</t>
  </si>
  <si>
    <t>Районна цільова соціальна програма "Молодь Олександрівщини" на 2011-2015 роки</t>
  </si>
  <si>
    <t xml:space="preserve">Районна програма роботи з обдарованою молоддю </t>
  </si>
  <si>
    <t>Районна цільова соціальна програма розвитку фізичної культури і спорту в Олександрівському районі на 2012-2016 роки</t>
  </si>
  <si>
    <t xml:space="preserve">Інші видатки </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</si>
  <si>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</si>
  <si>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соціальних  служб для  сім"ї, дітей та  молоді</t>
  </si>
  <si>
    <t>020</t>
  </si>
  <si>
    <t>Відділ освіти райдержадміністрації</t>
  </si>
  <si>
    <t>Районна програма "Ліси України на 2003-2015 роки"</t>
  </si>
  <si>
    <t>Програма зайнятості населення Олександрівського району на 2012-2013 роки</t>
  </si>
  <si>
    <t>Програма економічного і соціального розвитку Олександрівського району на 2013 рік</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</si>
  <si>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</si>
  <si>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</si>
  <si>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</si>
  <si>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</si>
  <si>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</si>
  <si>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Інші заходи,  пов"язані з економічною діяльністю (Фінансова підтримка КП"Олександрівське УКБ")</t>
  </si>
  <si>
    <t>Фінансова підтримка громадських організацій інвалідів і ветеранів</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</si>
  <si>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</si>
  <si>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</si>
  <si>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</si>
  <si>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250380</t>
  </si>
  <si>
    <t xml:space="preserve">Інші субвенції </t>
  </si>
  <si>
    <t>Зміни до переліку   районних програм та обсягів їх фінансування по Олександрівському районному бюджету на 2013 рік , визначених у додатку 6 рішення районної ради від 21 грудня 2012 року № 185 "Про районний бюджет на 2013 рік",з урахуванням змін , затверджених рішенням районної ради від 7 лютого 2013 року № 207, від 9 квітня 2013 року № 217, від 22 травня 2013 року №231   "Про внесення змін до рішення районної ради від 21 грудня 2012 року № 185 "Про районний бюджет на 2013 рік"</t>
  </si>
  <si>
    <t xml:space="preserve"> рішенням Олександрівської районної ради</t>
  </si>
  <si>
    <t>в тому числі на погашення кредиторської заборгованості, що склалася на 1 січня 2013 року</t>
  </si>
  <si>
    <t>рішенням Олександрівської районної ради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</si>
</sst>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quot;р.&quot;"/>
    <numFmt numFmtId="181" formatCode="#,##0.00000"/>
  </numFmts>
  <fonts count="24">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sz val="10"/>
      <name val="Times New Roman"/>
      <family val="1"/>
    </font>
    <font>
      <sz val="14"/>
      <name val="Times New Roman"/>
      <family val="1"/>
    </font>
    <font>
      <b/>
      <sz val="12"/>
      <name val="Times New Roman"/>
      <family val="1"/>
    </font>
    <font>
      <b/>
      <sz val="14"/>
      <name val="Times New Roman"/>
      <family val="1"/>
    </font>
    <font>
      <i/>
      <sz val="12"/>
      <name val="Times New Roman"/>
      <family val="1"/>
    </font>
    <font>
      <sz val="8"/>
      <name val="Arial Cyr"/>
      <family val="0"/>
    </font>
    <font>
      <sz val="11"/>
      <name val="Times New Roman"/>
      <family val="1"/>
    </font>
    <font>
      <b/>
      <i/>
      <sz val="12"/>
      <name val="Times New Roman"/>
      <family val="1"/>
    </font>
    <font>
      <i/>
      <sz val="10"/>
      <name val="Times New Roman"/>
      <family val="1"/>
    </font>
    <font>
      <i/>
      <sz val="14"/>
      <name val="Times New Roman"/>
      <family val="1"/>
    </font>
    <font>
      <b/>
      <i/>
      <sz val="14"/>
      <name val="Times New Roman"/>
      <family val="1"/>
    </font>
    <font>
      <sz val="14"/>
      <color indexed="10"/>
      <name val="Times New Roman"/>
      <family val="1"/>
    </font>
    <font>
      <i/>
      <sz val="14"/>
      <color indexed="10"/>
      <name val="Times New Roman"/>
      <family val="1"/>
    </font>
    <font>
      <b/>
      <sz val="10"/>
      <name val="Times New Roman"/>
      <family val="1"/>
    </font>
    <font>
      <b/>
      <sz val="16"/>
      <name val="Times New Roman"/>
      <family val="1"/>
    </font>
    <font>
      <sz val="8"/>
      <name val="Times New Roman"/>
      <family val="1"/>
    </font>
    <font>
      <b/>
      <sz val="14"/>
      <color indexed="10"/>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8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8" fillId="0" borderId="0" xfId="0" applyFont="1" applyAlignment="1">
      <alignment/>
    </xf>
    <xf numFmtId="0" fontId="10" fillId="0" borderId="0" xfId="0" applyFont="1" applyAlignment="1">
      <alignment horizontal="centerContinuous" vertical="center" wrapText="1"/>
    </xf>
    <xf numFmtId="0" fontId="6" fillId="0" borderId="1" xfId="0" applyFont="1" applyBorder="1" applyAlignment="1">
      <alignment horizontal="center" vertical="center" wrapText="1"/>
    </xf>
    <xf numFmtId="0" fontId="6" fillId="0" borderId="0" xfId="0" applyFont="1" applyAlignment="1">
      <alignment/>
    </xf>
    <xf numFmtId="0" fontId="8" fillId="0" borderId="0" xfId="0" applyFont="1" applyAlignment="1">
      <alignment horizontal="centerContinuous"/>
    </xf>
    <xf numFmtId="0" fontId="6" fillId="0" borderId="2" xfId="0" applyFont="1" applyBorder="1" applyAlignment="1">
      <alignment horizontal="center" vertical="center" wrapText="1"/>
    </xf>
    <xf numFmtId="173" fontId="6" fillId="0" borderId="1" xfId="0" applyNumberFormat="1" applyFont="1" applyBorder="1" applyAlignment="1">
      <alignment horizontal="center" wrapText="1"/>
    </xf>
    <xf numFmtId="0" fontId="6" fillId="0" borderId="0" xfId="0" applyFont="1" applyAlignment="1">
      <alignment horizontal="center" vertical="center"/>
    </xf>
    <xf numFmtId="0" fontId="9" fillId="0" borderId="0" xfId="0" applyFont="1" applyAlignment="1">
      <alignment/>
    </xf>
    <xf numFmtId="0" fontId="6" fillId="0" borderId="3" xfId="0" applyFont="1" applyBorder="1" applyAlignment="1">
      <alignment horizontal="center" vertical="center" wrapText="1"/>
    </xf>
    <xf numFmtId="0" fontId="11" fillId="0" borderId="0" xfId="0" applyFont="1" applyAlignment="1">
      <alignment/>
    </xf>
    <xf numFmtId="0" fontId="6" fillId="0" borderId="0" xfId="0" applyFont="1" applyAlignment="1">
      <alignment horizontal="centerContinuous"/>
    </xf>
    <xf numFmtId="0" fontId="6" fillId="0" borderId="0" xfId="0" applyFont="1" applyAlignment="1">
      <alignment horizontal="center" vertical="center" wrapText="1"/>
    </xf>
    <xf numFmtId="173" fontId="6" fillId="0" borderId="0" xfId="0" applyNumberFormat="1" applyFont="1" applyAlignment="1">
      <alignment/>
    </xf>
    <xf numFmtId="173" fontId="9" fillId="0" borderId="0" xfId="0" applyNumberFormat="1" applyFont="1" applyAlignment="1">
      <alignment/>
    </xf>
    <xf numFmtId="173" fontId="8" fillId="0" borderId="1" xfId="0" applyNumberFormat="1" applyFont="1" applyBorder="1" applyAlignment="1">
      <alignment horizontal="center" vertical="center"/>
    </xf>
    <xf numFmtId="173" fontId="8"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wrapText="1"/>
    </xf>
    <xf numFmtId="178" fontId="6" fillId="0" borderId="1" xfId="0" applyNumberFormat="1" applyFont="1" applyBorder="1" applyAlignment="1">
      <alignment horizontal="center" wrapText="1"/>
    </xf>
    <xf numFmtId="178" fontId="9" fillId="0" borderId="1" xfId="0" applyNumberFormat="1" applyFont="1" applyBorder="1" applyAlignment="1">
      <alignment horizontal="center"/>
    </xf>
    <xf numFmtId="178" fontId="6" fillId="0" borderId="3" xfId="0" applyNumberFormat="1" applyFont="1" applyBorder="1" applyAlignment="1">
      <alignment horizontal="center" wrapText="1"/>
    </xf>
    <xf numFmtId="178" fontId="14" fillId="0" borderId="1" xfId="0" applyNumberFormat="1" applyFont="1" applyBorder="1" applyAlignment="1">
      <alignment horizontal="center" wrapText="1"/>
    </xf>
    <xf numFmtId="0" fontId="7" fillId="0" borderId="0" xfId="0" applyFont="1" applyAlignment="1">
      <alignment/>
    </xf>
    <xf numFmtId="0" fontId="13" fillId="0" borderId="0" xfId="0" applyFont="1" applyAlignment="1">
      <alignment horizontal="left"/>
    </xf>
    <xf numFmtId="0" fontId="15" fillId="0" borderId="0" xfId="0" applyFont="1" applyAlignment="1">
      <alignment/>
    </xf>
    <xf numFmtId="0" fontId="7" fillId="0" borderId="0" xfId="0" applyFont="1" applyBorder="1" applyAlignment="1">
      <alignment/>
    </xf>
    <xf numFmtId="172" fontId="7" fillId="0" borderId="0" xfId="0" applyNumberFormat="1" applyFont="1" applyBorder="1" applyAlignment="1">
      <alignment horizontal="center" wrapText="1"/>
    </xf>
    <xf numFmtId="0" fontId="8" fillId="0" borderId="0" xfId="0" applyFont="1" applyAlignment="1">
      <alignment/>
    </xf>
    <xf numFmtId="0" fontId="8" fillId="0" borderId="0" xfId="0" applyFont="1" applyBorder="1" applyAlignment="1">
      <alignment/>
    </xf>
    <xf numFmtId="0" fontId="6" fillId="0" borderId="0" xfId="0" applyFont="1" applyBorder="1" applyAlignment="1">
      <alignment/>
    </xf>
    <xf numFmtId="173" fontId="6" fillId="0" borderId="0" xfId="0" applyNumberFormat="1" applyFont="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0" xfId="0" applyFont="1" applyAlignment="1">
      <alignment wrapText="1"/>
    </xf>
    <xf numFmtId="2" fontId="8" fillId="0" borderId="1" xfId="0" applyNumberFormat="1" applyFont="1" applyBorder="1" applyAlignment="1">
      <alignment horizontal="center" vertical="center"/>
    </xf>
    <xf numFmtId="2" fontId="10"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8" fillId="0" borderId="1" xfId="0" applyFont="1" applyBorder="1" applyAlignment="1">
      <alignment/>
    </xf>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center" vertical="center" wrapText="1"/>
    </xf>
    <xf numFmtId="173" fontId="8" fillId="0" borderId="2" xfId="0" applyNumberFormat="1" applyFont="1" applyBorder="1" applyAlignment="1">
      <alignment horizontal="center" vertical="center" wrapText="1"/>
    </xf>
    <xf numFmtId="173" fontId="8" fillId="0" borderId="1" xfId="0" applyNumberFormat="1" applyFont="1" applyBorder="1" applyAlignment="1">
      <alignment/>
    </xf>
    <xf numFmtId="173" fontId="10" fillId="0" borderId="1" xfId="0" applyNumberFormat="1" applyFont="1" applyBorder="1" applyAlignment="1">
      <alignment horizontal="center" vertical="center"/>
    </xf>
    <xf numFmtId="173" fontId="8" fillId="0" borderId="0" xfId="0" applyNumberFormat="1" applyFont="1" applyAlignment="1">
      <alignment/>
    </xf>
    <xf numFmtId="0" fontId="8" fillId="0" borderId="1" xfId="0" applyFont="1" applyBorder="1" applyAlignment="1">
      <alignment wrapText="1"/>
    </xf>
    <xf numFmtId="0" fontId="8" fillId="0" borderId="4" xfId="0" applyFont="1" applyBorder="1" applyAlignment="1">
      <alignment horizontal="center" vertical="center" wrapText="1"/>
    </xf>
    <xf numFmtId="172" fontId="8"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8" fillId="0" borderId="4" xfId="0" applyFont="1" applyBorder="1" applyAlignment="1">
      <alignment horizontal="left" vertical="center" wrapText="1"/>
    </xf>
    <xf numFmtId="173" fontId="8" fillId="0" borderId="1" xfId="0" applyNumberFormat="1" applyFont="1" applyFill="1" applyBorder="1" applyAlignment="1">
      <alignment horizontal="center" vertical="center" wrapText="1"/>
    </xf>
    <xf numFmtId="173" fontId="16"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0" fontId="8" fillId="0" borderId="5" xfId="0" applyFont="1" applyBorder="1" applyAlignment="1">
      <alignment horizontal="center" vertical="center" wrapText="1"/>
    </xf>
    <xf numFmtId="178" fontId="8" fillId="0" borderId="2" xfId="0" applyNumberFormat="1" applyFont="1" applyBorder="1" applyAlignment="1">
      <alignment horizontal="center" vertical="center" wrapText="1"/>
    </xf>
    <xf numFmtId="0" fontId="8" fillId="0" borderId="4" xfId="0" applyFont="1" applyBorder="1" applyAlignment="1">
      <alignment horizontal="justify" vertical="center" wrapText="1"/>
    </xf>
    <xf numFmtId="0" fontId="8" fillId="0" borderId="4" xfId="0" applyNumberFormat="1" applyFont="1" applyBorder="1" applyAlignment="1">
      <alignment horizontal="justify" vertical="center" wrapText="1"/>
    </xf>
    <xf numFmtId="0" fontId="8" fillId="0" borderId="2" xfId="0" applyFont="1" applyBorder="1" applyAlignment="1">
      <alignment horizontal="center" wrapText="1"/>
    </xf>
    <xf numFmtId="0" fontId="8" fillId="0" borderId="4" xfId="0" applyFont="1" applyBorder="1" applyAlignment="1">
      <alignment horizontal="justify" vertical="top"/>
    </xf>
    <xf numFmtId="0" fontId="8" fillId="0" borderId="4" xfId="0" applyNumberFormat="1" applyFont="1" applyBorder="1" applyAlignment="1">
      <alignment horizontal="justify"/>
    </xf>
    <xf numFmtId="0" fontId="8" fillId="0" borderId="6" xfId="0" applyFont="1" applyBorder="1" applyAlignment="1">
      <alignment horizontal="justify"/>
    </xf>
    <xf numFmtId="178" fontId="8" fillId="0" borderId="1" xfId="0" applyNumberFormat="1" applyFont="1" applyBorder="1" applyAlignment="1">
      <alignment horizontal="center" vertical="center"/>
    </xf>
    <xf numFmtId="0" fontId="8" fillId="0" borderId="7" xfId="0" applyFont="1" applyBorder="1" applyAlignment="1">
      <alignment horizontal="left" vertical="center" wrapText="1"/>
    </xf>
    <xf numFmtId="49" fontId="8"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73" fontId="10" fillId="0" borderId="1" xfId="0" applyNumberFormat="1" applyFont="1" applyBorder="1" applyAlignment="1">
      <alignment horizontal="center" wrapText="1"/>
    </xf>
    <xf numFmtId="173" fontId="10" fillId="0" borderId="1" xfId="0" applyNumberFormat="1" applyFont="1" applyBorder="1" applyAlignment="1">
      <alignment horizontal="center"/>
    </xf>
    <xf numFmtId="0" fontId="8" fillId="0" borderId="1" xfId="0" applyFont="1" applyBorder="1" applyAlignment="1">
      <alignment horizontal="left" vertical="center" wrapText="1"/>
    </xf>
    <xf numFmtId="173" fontId="8" fillId="0" borderId="1" xfId="0" applyNumberFormat="1" applyFont="1" applyBorder="1" applyAlignment="1">
      <alignment horizontal="center" wrapText="1"/>
    </xf>
    <xf numFmtId="0" fontId="16" fillId="0" borderId="1" xfId="0" applyFont="1" applyBorder="1" applyAlignment="1">
      <alignment horizontal="left" vertical="center" wrapText="1"/>
    </xf>
    <xf numFmtId="173" fontId="16" fillId="0" borderId="1" xfId="0" applyNumberFormat="1" applyFont="1" applyBorder="1" applyAlignment="1">
      <alignment horizontal="center" wrapText="1"/>
    </xf>
    <xf numFmtId="49" fontId="8" fillId="0" borderId="1" xfId="0" applyNumberFormat="1" applyFont="1" applyBorder="1" applyAlignment="1">
      <alignment horizontal="center" vertical="center"/>
    </xf>
    <xf numFmtId="173" fontId="8" fillId="0" borderId="1" xfId="0" applyNumberFormat="1" applyFont="1" applyBorder="1" applyAlignment="1">
      <alignment horizontal="center"/>
    </xf>
    <xf numFmtId="173" fontId="16" fillId="0" borderId="1" xfId="0" applyNumberFormat="1" applyFont="1" applyBorder="1" applyAlignment="1">
      <alignment horizontal="center"/>
    </xf>
    <xf numFmtId="0" fontId="8" fillId="0" borderId="7" xfId="0" applyFont="1" applyBorder="1" applyAlignment="1">
      <alignment horizontal="left" vertical="center" wrapText="1"/>
    </xf>
    <xf numFmtId="173" fontId="17" fillId="0" borderId="1" xfId="0" applyNumberFormat="1" applyFont="1" applyBorder="1" applyAlignment="1">
      <alignment horizontal="center"/>
    </xf>
    <xf numFmtId="178" fontId="10" fillId="0" borderId="1" xfId="0" applyNumberFormat="1" applyFont="1" applyBorder="1" applyAlignment="1">
      <alignment horizontal="center" wrapText="1"/>
    </xf>
    <xf numFmtId="178" fontId="10" fillId="0" borderId="1" xfId="0" applyNumberFormat="1" applyFont="1" applyBorder="1" applyAlignment="1">
      <alignment horizontal="center"/>
    </xf>
    <xf numFmtId="178" fontId="8" fillId="0" borderId="1" xfId="0" applyNumberFormat="1" applyFont="1" applyBorder="1" applyAlignment="1">
      <alignment horizont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173" fontId="8" fillId="0" borderId="2" xfId="0" applyNumberFormat="1" applyFont="1" applyBorder="1" applyAlignment="1">
      <alignment horizontal="center" wrapText="1"/>
    </xf>
    <xf numFmtId="0" fontId="8" fillId="0" borderId="0" xfId="0" applyFont="1" applyAlignment="1">
      <alignment wrapText="1"/>
    </xf>
    <xf numFmtId="0" fontId="8" fillId="0" borderId="1" xfId="0" applyFont="1" applyBorder="1" applyAlignment="1">
      <alignment horizontal="left" wrapText="1"/>
    </xf>
    <xf numFmtId="0" fontId="10" fillId="0" borderId="1" xfId="0" applyFont="1" applyBorder="1" applyAlignment="1">
      <alignment horizontal="center" vertical="center" wrapText="1"/>
    </xf>
    <xf numFmtId="0" fontId="8" fillId="0" borderId="2" xfId="0" applyFont="1" applyBorder="1" applyAlignment="1">
      <alignment vertical="center" wrapText="1"/>
    </xf>
    <xf numFmtId="173" fontId="16" fillId="0" borderId="2" xfId="0" applyNumberFormat="1" applyFont="1" applyBorder="1" applyAlignment="1">
      <alignment horizont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49" fontId="10" fillId="0" borderId="1" xfId="0" applyNumberFormat="1" applyFont="1" applyBorder="1" applyAlignment="1">
      <alignment horizontal="center" vertical="center"/>
    </xf>
    <xf numFmtId="49" fontId="8"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0" fontId="8" fillId="0" borderId="1" xfId="0" applyFont="1" applyBorder="1" applyAlignment="1">
      <alignment horizontal="left" vertical="justify" wrapText="1"/>
    </xf>
    <xf numFmtId="0" fontId="16" fillId="0" borderId="1" xfId="0" applyFont="1" applyBorder="1" applyAlignment="1">
      <alignment horizontal="center" vertical="center" wrapText="1"/>
    </xf>
    <xf numFmtId="1" fontId="16" fillId="0" borderId="1" xfId="0" applyNumberFormat="1" applyFont="1" applyBorder="1" applyAlignment="1">
      <alignment horizontal="center" vertical="center" wrapText="1"/>
    </xf>
    <xf numFmtId="1" fontId="8" fillId="0" borderId="1" xfId="0" applyNumberFormat="1" applyFont="1" applyBorder="1" applyAlignment="1">
      <alignment horizontal="left" vertical="center" wrapText="1"/>
    </xf>
    <xf numFmtId="1" fontId="8" fillId="0" borderId="1" xfId="0" applyNumberFormat="1" applyFont="1" applyBorder="1" applyAlignment="1">
      <alignment horizontal="center" vertical="center" wrapText="1"/>
    </xf>
    <xf numFmtId="1" fontId="8" fillId="0" borderId="1" xfId="0" applyNumberFormat="1" applyFont="1" applyBorder="1" applyAlignment="1">
      <alignment horizontal="left" vertical="justify" wrapText="1"/>
    </xf>
    <xf numFmtId="0" fontId="8" fillId="0" borderId="1" xfId="0" applyFont="1" applyBorder="1" applyAlignment="1">
      <alignment horizontal="center" vertical="center"/>
    </xf>
    <xf numFmtId="0" fontId="8" fillId="0" borderId="5" xfId="0" applyFont="1" applyBorder="1" applyAlignment="1">
      <alignment horizontal="center" vertical="center" wrapText="1"/>
    </xf>
    <xf numFmtId="0" fontId="16" fillId="0" borderId="7" xfId="0" applyFont="1" applyBorder="1" applyAlignment="1">
      <alignment horizontal="left" vertical="center" wrapText="1"/>
    </xf>
    <xf numFmtId="173" fontId="16" fillId="0" borderId="1" xfId="0" applyNumberFormat="1" applyFont="1" applyBorder="1" applyAlignment="1">
      <alignment horizontal="center"/>
    </xf>
    <xf numFmtId="0" fontId="16" fillId="0" borderId="6" xfId="0" applyFont="1" applyBorder="1" applyAlignment="1">
      <alignment horizontal="left" vertical="center" wrapText="1"/>
    </xf>
    <xf numFmtId="178" fontId="16"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Continuous"/>
    </xf>
    <xf numFmtId="0" fontId="16" fillId="0" borderId="0" xfId="0" applyFont="1" applyAlignment="1">
      <alignment/>
    </xf>
    <xf numFmtId="0" fontId="10" fillId="0" borderId="0" xfId="0" applyFont="1" applyAlignment="1">
      <alignment/>
    </xf>
    <xf numFmtId="0" fontId="10" fillId="0" borderId="0" xfId="0" applyFont="1" applyAlignment="1">
      <alignment horizontal="centerContinuous"/>
    </xf>
    <xf numFmtId="0" fontId="8" fillId="0" borderId="8" xfId="0" applyFont="1" applyBorder="1" applyAlignment="1">
      <alignment horizontal="center" vertical="center" wrapText="1"/>
    </xf>
    <xf numFmtId="0" fontId="10" fillId="0" borderId="6" xfId="0" applyFont="1"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vertical="center" wrapText="1"/>
    </xf>
    <xf numFmtId="0" fontId="10" fillId="0" borderId="10" xfId="0" applyFont="1" applyBorder="1" applyAlignment="1">
      <alignment horizontal="center" vertical="center"/>
    </xf>
    <xf numFmtId="0" fontId="8" fillId="0" borderId="1" xfId="0" applyFont="1" applyBorder="1" applyAlignment="1">
      <alignment horizont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wrapText="1"/>
    </xf>
    <xf numFmtId="0" fontId="10" fillId="0" borderId="0" xfId="0" applyFont="1" applyAlignment="1">
      <alignment horizontal="center"/>
    </xf>
    <xf numFmtId="178" fontId="10" fillId="0" borderId="3" xfId="0" applyNumberFormat="1" applyFont="1" applyBorder="1" applyAlignment="1">
      <alignment horizontal="center"/>
    </xf>
    <xf numFmtId="49" fontId="8" fillId="0" borderId="2" xfId="0" applyNumberFormat="1" applyFont="1" applyBorder="1" applyAlignment="1">
      <alignment horizontal="center" vertical="center" wrapText="1"/>
    </xf>
    <xf numFmtId="173" fontId="8" fillId="0" borderId="2" xfId="0" applyNumberFormat="1" applyFont="1" applyBorder="1" applyAlignment="1">
      <alignment horizontal="center"/>
    </xf>
    <xf numFmtId="178" fontId="16" fillId="0" borderId="1" xfId="0" applyNumberFormat="1" applyFont="1" applyBorder="1" applyAlignment="1">
      <alignment horizontal="center"/>
    </xf>
    <xf numFmtId="173" fontId="10" fillId="0" borderId="3" xfId="0" applyNumberFormat="1" applyFont="1" applyBorder="1" applyAlignment="1">
      <alignment horizontal="center"/>
    </xf>
    <xf numFmtId="49"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73" fontId="18" fillId="0" borderId="1" xfId="0" applyNumberFormat="1" applyFont="1" applyBorder="1" applyAlignment="1">
      <alignment horizontal="center"/>
    </xf>
    <xf numFmtId="1" fontId="10"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0" fontId="16" fillId="0" borderId="7" xfId="0" applyFont="1" applyBorder="1" applyAlignment="1">
      <alignment horizontal="left" vertical="center" wrapText="1"/>
    </xf>
    <xf numFmtId="173" fontId="8" fillId="0" borderId="0" xfId="0" applyNumberFormat="1" applyFont="1" applyBorder="1" applyAlignment="1">
      <alignment horizontal="center" wrapText="1"/>
    </xf>
    <xf numFmtId="0" fontId="17"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173" fontId="8" fillId="0" borderId="3" xfId="0" applyNumberFormat="1" applyFont="1" applyBorder="1" applyAlignment="1">
      <alignment horizontal="center"/>
    </xf>
    <xf numFmtId="0" fontId="8" fillId="0" borderId="0" xfId="0" applyFont="1" applyAlignment="1">
      <alignment horizontal="justify"/>
    </xf>
    <xf numFmtId="0" fontId="8" fillId="0" borderId="4" xfId="0" applyFont="1" applyBorder="1" applyAlignment="1">
      <alignment horizontal="left" vertical="center" wrapText="1"/>
    </xf>
    <xf numFmtId="0" fontId="8" fillId="0" borderId="7" xfId="0" applyFont="1" applyBorder="1" applyAlignment="1">
      <alignment horizontal="justify"/>
    </xf>
    <xf numFmtId="0" fontId="18" fillId="0" borderId="1" xfId="0" applyFont="1" applyBorder="1" applyAlignment="1">
      <alignment horizontal="left" vertical="center" wrapText="1"/>
    </xf>
    <xf numFmtId="0" fontId="8" fillId="0" borderId="1" xfId="0" applyFont="1" applyBorder="1" applyAlignment="1">
      <alignment horizontal="justify"/>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173" fontId="10" fillId="0" borderId="5" xfId="0" applyNumberFormat="1" applyFont="1" applyBorder="1" applyAlignment="1">
      <alignment horizontal="center" wrapText="1"/>
    </xf>
    <xf numFmtId="173" fontId="10" fillId="0" borderId="3" xfId="0" applyNumberFormat="1" applyFont="1" applyBorder="1" applyAlignment="1">
      <alignment horizontal="center" wrapText="1"/>
    </xf>
    <xf numFmtId="173" fontId="8" fillId="0" borderId="3" xfId="0" applyNumberFormat="1" applyFont="1" applyBorder="1" applyAlignment="1">
      <alignment horizontal="center" wrapText="1"/>
    </xf>
    <xf numFmtId="0" fontId="16" fillId="0" borderId="3" xfId="0" applyFont="1" applyBorder="1" applyAlignment="1">
      <alignment horizontal="left" vertical="center" wrapText="1"/>
    </xf>
    <xf numFmtId="173" fontId="16" fillId="0" borderId="5" xfId="0" applyNumberFormat="1" applyFont="1" applyBorder="1" applyAlignment="1">
      <alignment horizontal="center" wrapText="1"/>
    </xf>
    <xf numFmtId="178" fontId="8" fillId="0" borderId="1" xfId="0" applyNumberFormat="1" applyFont="1" applyBorder="1" applyAlignment="1">
      <alignment/>
    </xf>
    <xf numFmtId="0" fontId="16" fillId="0" borderId="1" xfId="0" applyFont="1" applyBorder="1" applyAlignment="1">
      <alignment/>
    </xf>
    <xf numFmtId="173" fontId="16" fillId="0" borderId="1" xfId="0" applyNumberFormat="1" applyFont="1" applyBorder="1" applyAlignment="1">
      <alignment/>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xf>
    <xf numFmtId="0" fontId="8" fillId="0" borderId="1" xfId="0" applyFont="1" applyBorder="1" applyAlignment="1">
      <alignment horizont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8" fillId="0" borderId="11" xfId="0" applyFont="1" applyBorder="1" applyAlignment="1">
      <alignment horizontal="center" vertical="center" wrapText="1"/>
    </xf>
    <xf numFmtId="2"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1" xfId="0" applyFont="1" applyBorder="1" applyAlignment="1">
      <alignment horizontal="left" vertical="justify" wrapText="1"/>
    </xf>
    <xf numFmtId="0" fontId="8" fillId="0" borderId="1" xfId="0" applyFont="1" applyBorder="1" applyAlignment="1">
      <alignment horizontal="justify"/>
    </xf>
    <xf numFmtId="0" fontId="8" fillId="0" borderId="1" xfId="0" applyFont="1" applyBorder="1" applyAlignment="1">
      <alignment horizontal="center" vertical="justify" wrapText="1"/>
    </xf>
    <xf numFmtId="1"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72" fontId="8" fillId="0" borderId="1" xfId="0" applyNumberFormat="1" applyFont="1" applyBorder="1" applyAlignment="1">
      <alignment horizontal="center" vertical="center"/>
    </xf>
    <xf numFmtId="2" fontId="8" fillId="0" borderId="1" xfId="0" applyNumberFormat="1" applyFont="1" applyBorder="1" applyAlignment="1">
      <alignment wrapText="1"/>
    </xf>
    <xf numFmtId="0" fontId="16" fillId="0" borderId="1" xfId="0" applyFont="1" applyBorder="1" applyAlignment="1">
      <alignment horizontal="left" vertical="center" wrapText="1"/>
    </xf>
    <xf numFmtId="2" fontId="8" fillId="0" borderId="11" xfId="0" applyNumberFormat="1" applyFont="1" applyBorder="1" applyAlignment="1">
      <alignment wrapText="1"/>
    </xf>
    <xf numFmtId="173" fontId="16" fillId="0" borderId="1" xfId="0" applyNumberFormat="1" applyFont="1" applyBorder="1" applyAlignment="1">
      <alignment horizontal="center" vertical="center"/>
    </xf>
    <xf numFmtId="0" fontId="16" fillId="0" borderId="0" xfId="0" applyFont="1" applyAlignment="1">
      <alignment/>
    </xf>
    <xf numFmtId="0" fontId="8" fillId="0" borderId="11" xfId="0" applyFont="1" applyBorder="1" applyAlignment="1">
      <alignment wrapText="1"/>
    </xf>
    <xf numFmtId="181" fontId="8" fillId="0" borderId="1" xfId="0" applyNumberFormat="1" applyFont="1" applyBorder="1" applyAlignment="1">
      <alignment horizontal="center" vertical="center"/>
    </xf>
    <xf numFmtId="173" fontId="8" fillId="0" borderId="0" xfId="0" applyNumberFormat="1" applyFont="1" applyAlignment="1">
      <alignment horizontal="center" vertical="center"/>
    </xf>
    <xf numFmtId="173" fontId="8" fillId="0" borderId="4" xfId="0" applyNumberFormat="1" applyFont="1" applyBorder="1" applyAlignment="1">
      <alignment horizontal="center" vertical="center"/>
    </xf>
    <xf numFmtId="2" fontId="8" fillId="0" borderId="11" xfId="0" applyNumberFormat="1" applyFont="1" applyBorder="1" applyAlignment="1">
      <alignment horizontal="center" vertical="center" wrapText="1"/>
    </xf>
    <xf numFmtId="0" fontId="8" fillId="0" borderId="4" xfId="0" applyFont="1" applyBorder="1" applyAlignment="1">
      <alignment horizontal="center" vertical="center"/>
    </xf>
    <xf numFmtId="178" fontId="8" fillId="0" borderId="4" xfId="0" applyNumberFormat="1" applyFont="1" applyBorder="1" applyAlignment="1">
      <alignment horizontal="center" vertical="center"/>
    </xf>
    <xf numFmtId="178" fontId="8" fillId="0" borderId="1" xfId="0" applyNumberFormat="1" applyFont="1" applyBorder="1" applyAlignment="1">
      <alignment horizontal="center" wrapText="1"/>
    </xf>
    <xf numFmtId="178" fontId="16" fillId="0" borderId="1" xfId="0" applyNumberFormat="1" applyFont="1" applyBorder="1" applyAlignment="1">
      <alignment horizontal="center" wrapText="1"/>
    </xf>
    <xf numFmtId="0" fontId="8" fillId="0" borderId="6" xfId="0" applyFont="1" applyBorder="1" applyAlignment="1">
      <alignment horizontal="left" vertical="center" wrapText="1"/>
    </xf>
    <xf numFmtId="0" fontId="8" fillId="0" borderId="0" xfId="0" applyFont="1" applyAlignment="1">
      <alignment horizontal="left"/>
    </xf>
    <xf numFmtId="0" fontId="7" fillId="0" borderId="1" xfId="0" applyFont="1" applyBorder="1" applyAlignment="1">
      <alignment horizontal="center" vertical="center" wrapText="1"/>
    </xf>
    <xf numFmtId="0" fontId="8" fillId="0" borderId="0" xfId="0" applyFont="1" applyBorder="1" applyAlignment="1">
      <alignment horizontal="center" vertical="center" wrapText="1"/>
    </xf>
    <xf numFmtId="173" fontId="19" fillId="0" borderId="1" xfId="0" applyNumberFormat="1" applyFont="1" applyBorder="1" applyAlignment="1">
      <alignment horizontal="center"/>
    </xf>
    <xf numFmtId="173" fontId="18" fillId="0" borderId="1" xfId="0" applyNumberFormat="1" applyFont="1" applyBorder="1" applyAlignment="1">
      <alignment horizontal="center"/>
    </xf>
    <xf numFmtId="0"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1" xfId="0" applyFont="1" applyBorder="1" applyAlignment="1">
      <alignment horizontal="left" vertical="center" wrapText="1"/>
    </xf>
    <xf numFmtId="173" fontId="17" fillId="0" borderId="1" xfId="0" applyNumberFormat="1" applyFont="1" applyBorder="1" applyAlignment="1">
      <alignment horizontal="center"/>
    </xf>
    <xf numFmtId="0" fontId="6"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73" fontId="14" fillId="0" borderId="1" xfId="0" applyNumberFormat="1" applyFont="1" applyBorder="1" applyAlignment="1">
      <alignment horizontal="center" vertical="center" wrapText="1"/>
    </xf>
    <xf numFmtId="173" fontId="14" fillId="0" borderId="1" xfId="0" applyNumberFormat="1" applyFont="1" applyBorder="1" applyAlignment="1">
      <alignment horizontal="center" vertical="center"/>
    </xf>
    <xf numFmtId="173" fontId="11" fillId="0" borderId="1" xfId="0" applyNumberFormat="1" applyFont="1" applyBorder="1" applyAlignment="1">
      <alignment horizontal="center" vertical="center"/>
    </xf>
    <xf numFmtId="173" fontId="14"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wrapText="1"/>
    </xf>
    <xf numFmtId="173" fontId="7" fillId="0" borderId="1" xfId="0" applyNumberFormat="1" applyFont="1" applyBorder="1" applyAlignment="1">
      <alignment horizontal="center" vertical="center"/>
    </xf>
    <xf numFmtId="173" fontId="7" fillId="0" borderId="0" xfId="0" applyNumberFormat="1" applyFont="1" applyAlignment="1">
      <alignment horizontal="center" vertical="center" wrapText="1"/>
    </xf>
    <xf numFmtId="0" fontId="11" fillId="0" borderId="1" xfId="0" applyFont="1" applyBorder="1" applyAlignment="1">
      <alignment horizontal="center" vertical="center" wrapText="1"/>
    </xf>
    <xf numFmtId="173" fontId="17" fillId="0" borderId="1" xfId="0" applyNumberFormat="1" applyFont="1" applyBorder="1" applyAlignment="1">
      <alignment horizontal="center" vertical="center" wrapText="1"/>
    </xf>
    <xf numFmtId="173" fontId="6" fillId="0" borderId="0" xfId="0" applyNumberFormat="1" applyFont="1" applyAlignment="1">
      <alignment horizontal="center" vertical="center"/>
    </xf>
    <xf numFmtId="0" fontId="20" fillId="0" borderId="1" xfId="0" applyFont="1" applyBorder="1" applyAlignment="1">
      <alignment horizontal="center" vertical="center" wrapText="1"/>
    </xf>
    <xf numFmtId="173" fontId="17" fillId="0" borderId="1" xfId="0" applyNumberFormat="1" applyFont="1" applyBorder="1" applyAlignment="1">
      <alignment horizontal="center" vertical="center"/>
    </xf>
    <xf numFmtId="0" fontId="20" fillId="0" borderId="3" xfId="0" applyFont="1" applyBorder="1" applyAlignment="1">
      <alignment horizontal="center" vertical="center" wrapText="1"/>
    </xf>
    <xf numFmtId="173" fontId="10" fillId="0" borderId="3" xfId="0" applyNumberFormat="1" applyFont="1" applyBorder="1" applyAlignment="1">
      <alignment horizontal="center" vertical="center"/>
    </xf>
    <xf numFmtId="173" fontId="17" fillId="0" borderId="4" xfId="0" applyNumberFormat="1" applyFont="1" applyBorder="1" applyAlignment="1">
      <alignment horizontal="center" vertical="center"/>
    </xf>
    <xf numFmtId="173" fontId="6" fillId="0" borderId="1" xfId="0" applyNumberFormat="1" applyFont="1" applyBorder="1" applyAlignment="1">
      <alignment horizontal="center" vertical="center" wrapText="1"/>
    </xf>
    <xf numFmtId="173" fontId="8" fillId="0" borderId="3" xfId="0" applyNumberFormat="1" applyFont="1" applyBorder="1" applyAlignment="1">
      <alignment horizontal="center" vertical="center" wrapText="1"/>
    </xf>
    <xf numFmtId="173" fontId="8" fillId="0" borderId="3" xfId="0" applyNumberFormat="1" applyFont="1" applyBorder="1" applyAlignment="1">
      <alignment horizontal="center" vertical="center"/>
    </xf>
    <xf numFmtId="0" fontId="10" fillId="0" borderId="4" xfId="0" applyFont="1" applyBorder="1" applyAlignment="1">
      <alignment horizontal="center" vertical="center"/>
    </xf>
    <xf numFmtId="0" fontId="17" fillId="0" borderId="1"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xf>
    <xf numFmtId="0" fontId="8" fillId="0" borderId="1" xfId="0" applyFont="1" applyFill="1" applyBorder="1" applyAlignment="1">
      <alignment wrapText="1"/>
    </xf>
    <xf numFmtId="0" fontId="7"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49" fontId="8" fillId="0" borderId="5" xfId="0" applyNumberFormat="1" applyFont="1" applyBorder="1" applyAlignment="1">
      <alignment horizontal="center" vertical="center" wrapText="1"/>
    </xf>
    <xf numFmtId="0" fontId="8" fillId="0" borderId="1" xfId="0" applyFont="1" applyBorder="1" applyAlignment="1">
      <alignment horizontal="justify" vertical="center" wrapText="1"/>
    </xf>
    <xf numFmtId="178" fontId="10" fillId="0" borderId="1" xfId="0" applyNumberFormat="1" applyFont="1" applyBorder="1" applyAlignment="1">
      <alignment horizontal="center" wrapText="1"/>
    </xf>
    <xf numFmtId="178" fontId="10" fillId="0" borderId="1" xfId="0" applyNumberFormat="1" applyFont="1" applyBorder="1" applyAlignment="1">
      <alignment horizontal="center"/>
    </xf>
    <xf numFmtId="173" fontId="16" fillId="0" borderId="1" xfId="0" applyNumberFormat="1" applyFont="1" applyBorder="1" applyAlignment="1">
      <alignment horizontal="center" wrapText="1"/>
    </xf>
    <xf numFmtId="173" fontId="8" fillId="0" borderId="1" xfId="0" applyNumberFormat="1" applyFont="1" applyBorder="1" applyAlignment="1">
      <alignment horizontal="center" wrapText="1"/>
    </xf>
    <xf numFmtId="173" fontId="10" fillId="0" borderId="1" xfId="0" applyNumberFormat="1" applyFont="1" applyBorder="1" applyAlignment="1">
      <alignment horizontal="center"/>
    </xf>
    <xf numFmtId="173" fontId="10" fillId="0" borderId="1" xfId="0" applyNumberFormat="1" applyFont="1" applyBorder="1" applyAlignment="1">
      <alignment horizontal="center" wrapText="1"/>
    </xf>
    <xf numFmtId="0" fontId="1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178" fontId="10" fillId="0" borderId="1" xfId="0" applyNumberFormat="1" applyFont="1" applyBorder="1" applyAlignment="1">
      <alignment horizontal="center" vertical="center" wrapText="1"/>
    </xf>
    <xf numFmtId="173" fontId="10" fillId="0" borderId="1" xfId="0" applyNumberFormat="1" applyFont="1" applyBorder="1" applyAlignment="1">
      <alignment horizontal="center" vertical="center" wrapText="1"/>
    </xf>
    <xf numFmtId="173" fontId="10" fillId="0" borderId="4" xfId="0" applyNumberFormat="1" applyFont="1" applyBorder="1" applyAlignment="1">
      <alignment horizontal="center" vertical="center" wrapText="1"/>
    </xf>
    <xf numFmtId="178" fontId="8" fillId="0" borderId="0" xfId="0" applyNumberFormat="1" applyFont="1" applyAlignment="1">
      <alignment horizontal="center" vertical="center"/>
    </xf>
    <xf numFmtId="173" fontId="8" fillId="0" borderId="4" xfId="0" applyNumberFormat="1" applyFont="1" applyBorder="1" applyAlignment="1">
      <alignment horizontal="center" vertical="center" wrapText="1"/>
    </xf>
    <xf numFmtId="173" fontId="10" fillId="0" borderId="4" xfId="0" applyNumberFormat="1" applyFont="1" applyBorder="1" applyAlignment="1">
      <alignment horizontal="center" vertical="center"/>
    </xf>
    <xf numFmtId="173" fontId="10" fillId="0" borderId="3" xfId="0" applyNumberFormat="1" applyFont="1" applyBorder="1" applyAlignment="1">
      <alignment horizontal="center" vertical="center" wrapText="1"/>
    </xf>
    <xf numFmtId="173" fontId="21" fillId="0" borderId="1" xfId="0" applyNumberFormat="1" applyFont="1" applyBorder="1" applyAlignment="1">
      <alignment horizontal="center" vertical="center" wrapText="1"/>
    </xf>
    <xf numFmtId="178" fontId="10" fillId="0" borderId="1" xfId="0" applyNumberFormat="1" applyFont="1" applyBorder="1" applyAlignment="1">
      <alignment horizontal="center" vertical="center"/>
    </xf>
    <xf numFmtId="2" fontId="10" fillId="0" borderId="1" xfId="0" applyNumberFormat="1" applyFont="1" applyBorder="1" applyAlignment="1">
      <alignment horizontal="center" vertical="center" wrapText="1"/>
    </xf>
    <xf numFmtId="2" fontId="8"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10" fillId="0" borderId="4"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8" fillId="0" borderId="3" xfId="0" applyNumberFormat="1" applyFont="1" applyBorder="1" applyAlignment="1">
      <alignment horizontal="center" vertical="center" wrapText="1"/>
    </xf>
    <xf numFmtId="2" fontId="8" fillId="0" borderId="3" xfId="0" applyNumberFormat="1" applyFont="1" applyBorder="1" applyAlignment="1">
      <alignment horizontal="center" vertical="center"/>
    </xf>
    <xf numFmtId="173" fontId="6" fillId="0" borderId="3"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2" fontId="21"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8" fillId="0" borderId="6" xfId="0" applyFont="1" applyBorder="1" applyAlignment="1">
      <alignment horizontal="left"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11" fontId="8" fillId="0" borderId="1" xfId="0" applyNumberFormat="1"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0" borderId="1" xfId="0" applyNumberFormat="1" applyFont="1" applyBorder="1" applyAlignment="1">
      <alignment horizontal="center" vertical="center" wrapText="1"/>
    </xf>
    <xf numFmtId="11" fontId="8"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8" fillId="0" borderId="11" xfId="0" applyFont="1" applyBorder="1" applyAlignment="1">
      <alignment horizontal="left" vertical="center" wrapText="1"/>
    </xf>
    <xf numFmtId="1" fontId="8" fillId="0" borderId="4" xfId="0" applyNumberFormat="1" applyFont="1" applyBorder="1" applyAlignment="1">
      <alignment horizontal="center" vertical="center" wrapText="1"/>
    </xf>
    <xf numFmtId="173" fontId="8" fillId="0" borderId="0"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0" xfId="0" applyNumberFormat="1" applyFont="1" applyBorder="1" applyAlignment="1">
      <alignment horizontal="center" vertical="center"/>
    </xf>
    <xf numFmtId="2" fontId="18" fillId="0" borderId="1" xfId="0" applyNumberFormat="1" applyFont="1" applyBorder="1" applyAlignment="1">
      <alignment horizontal="center" vertical="center" wrapText="1"/>
    </xf>
    <xf numFmtId="2" fontId="18" fillId="0" borderId="1"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73" fontId="17" fillId="0" borderId="4" xfId="0" applyNumberFormat="1" applyFont="1" applyBorder="1" applyAlignment="1">
      <alignment horizontal="center" vertical="center" wrapText="1"/>
    </xf>
    <xf numFmtId="178" fontId="10" fillId="0" borderId="4" xfId="0" applyNumberFormat="1" applyFont="1" applyBorder="1" applyAlignment="1">
      <alignment horizontal="center" vertical="center"/>
    </xf>
    <xf numFmtId="173" fontId="14" fillId="0" borderId="4" xfId="0" applyNumberFormat="1" applyFont="1" applyBorder="1" applyAlignment="1">
      <alignment horizontal="center" vertical="center" wrapText="1"/>
    </xf>
    <xf numFmtId="173" fontId="7" fillId="0" borderId="4" xfId="0" applyNumberFormat="1" applyFont="1" applyBorder="1" applyAlignment="1">
      <alignment horizontal="center" vertical="center" wrapText="1"/>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22" fillId="0" borderId="1" xfId="0" applyFont="1" applyBorder="1" applyAlignment="1">
      <alignment horizontal="center" vertical="center" wrapText="1"/>
    </xf>
    <xf numFmtId="2" fontId="10" fillId="0" borderId="4" xfId="0" applyNumberFormat="1" applyFont="1" applyBorder="1" applyAlignment="1">
      <alignment horizontal="center" vertical="center" wrapText="1"/>
    </xf>
    <xf numFmtId="2" fontId="8" fillId="0" borderId="1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11" xfId="0" applyNumberFormat="1" applyFont="1" applyBorder="1" applyAlignment="1">
      <alignment horizontal="center" vertical="center"/>
    </xf>
    <xf numFmtId="173" fontId="14" fillId="0" borderId="11" xfId="0" applyNumberFormat="1" applyFont="1" applyBorder="1" applyAlignment="1">
      <alignment horizontal="center" vertical="center" wrapText="1"/>
    </xf>
    <xf numFmtId="173" fontId="7" fillId="0" borderId="11"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2" fontId="8" fillId="0" borderId="7" xfId="0" applyNumberFormat="1" applyFont="1" applyBorder="1" applyAlignment="1">
      <alignment horizontal="center" vertical="center" wrapText="1"/>
    </xf>
    <xf numFmtId="2" fontId="10" fillId="0" borderId="7" xfId="0" applyNumberFormat="1" applyFont="1" applyBorder="1" applyAlignment="1">
      <alignment horizontal="center" vertical="center"/>
    </xf>
    <xf numFmtId="0" fontId="6" fillId="0" borderId="1" xfId="0" applyFont="1" applyBorder="1" applyAlignment="1">
      <alignment horizontal="center" vertical="center"/>
    </xf>
    <xf numFmtId="178" fontId="17" fillId="0" borderId="1" xfId="0" applyNumberFormat="1" applyFont="1" applyBorder="1" applyAlignment="1">
      <alignment horizontal="center" vertical="center" wrapText="1"/>
    </xf>
    <xf numFmtId="178" fontId="17" fillId="0" borderId="3" xfId="0" applyNumberFormat="1" applyFont="1" applyBorder="1" applyAlignment="1">
      <alignment horizontal="center" vertical="center" wrapText="1"/>
    </xf>
    <xf numFmtId="178" fontId="17" fillId="0" borderId="4" xfId="0" applyNumberFormat="1" applyFont="1" applyBorder="1" applyAlignment="1">
      <alignment horizontal="center" vertical="center" wrapText="1"/>
    </xf>
    <xf numFmtId="173" fontId="17" fillId="0" borderId="3" xfId="0" applyNumberFormat="1" applyFont="1" applyBorder="1" applyAlignment="1">
      <alignment horizontal="center" vertical="center" wrapText="1"/>
    </xf>
    <xf numFmtId="173" fontId="6" fillId="0" borderId="1" xfId="0" applyNumberFormat="1" applyFont="1" applyBorder="1" applyAlignment="1">
      <alignment horizontal="center" vertical="center"/>
    </xf>
    <xf numFmtId="2" fontId="17"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17" fillId="0" borderId="4" xfId="0" applyNumberFormat="1" applyFont="1" applyBorder="1" applyAlignment="1">
      <alignment horizontal="center" vertical="center" wrapText="1"/>
    </xf>
    <xf numFmtId="0" fontId="8" fillId="0" borderId="13" xfId="0" applyFont="1" applyBorder="1" applyAlignment="1">
      <alignment horizontal="center" vertical="center" wrapText="1"/>
    </xf>
    <xf numFmtId="178" fontId="8" fillId="0" borderId="4" xfId="0" applyNumberFormat="1" applyFont="1" applyBorder="1" applyAlignment="1">
      <alignment wrapText="1"/>
    </xf>
    <xf numFmtId="0" fontId="8" fillId="0" borderId="0" xfId="0" applyFont="1" applyBorder="1" applyAlignment="1">
      <alignment/>
    </xf>
    <xf numFmtId="178" fontId="6" fillId="0" borderId="0" xfId="0" applyNumberFormat="1" applyFont="1" applyBorder="1" applyAlignment="1">
      <alignment wrapText="1"/>
    </xf>
    <xf numFmtId="0" fontId="7" fillId="0" borderId="1"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4" xfId="0" applyFont="1" applyBorder="1" applyAlignment="1">
      <alignment horizontal="center" vertical="center"/>
    </xf>
    <xf numFmtId="16" fontId="8" fillId="0" borderId="0" xfId="0" applyNumberFormat="1" applyFont="1" applyAlignment="1">
      <alignment horizontal="center" vertical="center"/>
    </xf>
    <xf numFmtId="0" fontId="8"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8" fillId="0" borderId="4" xfId="0" applyFont="1" applyBorder="1" applyAlignment="1">
      <alignment horizontal="center" vertical="justify" wrapText="1"/>
    </xf>
    <xf numFmtId="0" fontId="8" fillId="0" borderId="11" xfId="0" applyFont="1" applyBorder="1" applyAlignment="1">
      <alignment horizontal="center" vertical="justify"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wrapText="1"/>
    </xf>
    <xf numFmtId="0" fontId="8" fillId="0" borderId="7" xfId="0" applyFont="1" applyBorder="1" applyAlignment="1">
      <alignment horizontal="center" wrapText="1"/>
    </xf>
    <xf numFmtId="0" fontId="8" fillId="0" borderId="11" xfId="0" applyFont="1" applyBorder="1" applyAlignment="1">
      <alignment horizontal="center" wrapText="1"/>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center"/>
    </xf>
    <xf numFmtId="0" fontId="10" fillId="0" borderId="0" xfId="0" applyFont="1" applyAlignment="1">
      <alignment horizontal="center" wrapText="1"/>
    </xf>
    <xf numFmtId="0" fontId="8" fillId="0" borderId="0" xfId="0" applyFont="1" applyAlignment="1">
      <alignment horizontal="left" wrapText="1"/>
    </xf>
    <xf numFmtId="0" fontId="8" fillId="0" borderId="0" xfId="0" applyFont="1" applyAlignment="1">
      <alignment horizontal="right" vertical="center"/>
    </xf>
    <xf numFmtId="0" fontId="10" fillId="0" borderId="0" xfId="0" applyFont="1" applyBorder="1" applyAlignment="1">
      <alignment horizontal="center" vertical="center" wrapText="1"/>
    </xf>
    <xf numFmtId="0" fontId="8" fillId="0" borderId="0" xfId="0" applyFont="1" applyAlignment="1">
      <alignment horizontal="center" vertical="center"/>
    </xf>
    <xf numFmtId="49" fontId="10" fillId="0" borderId="1" xfId="0" applyNumberFormat="1" applyFont="1" applyBorder="1" applyAlignment="1">
      <alignment horizontal="center" vertical="center"/>
    </xf>
    <xf numFmtId="0" fontId="16" fillId="0" borderId="6" xfId="0" applyFont="1" applyBorder="1" applyAlignment="1">
      <alignment horizontal="left" vertical="center" wrapText="1"/>
    </xf>
    <xf numFmtId="0" fontId="8"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0" fontId="8" fillId="0" borderId="1" xfId="0" applyFont="1" applyBorder="1" applyAlignment="1">
      <alignment horizontal="center"/>
    </xf>
    <xf numFmtId="0" fontId="8" fillId="0" borderId="0" xfId="0" applyFont="1" applyAlignment="1">
      <alignment horizontal="left"/>
    </xf>
    <xf numFmtId="0" fontId="8" fillId="0" borderId="1" xfId="0" applyFont="1" applyBorder="1" applyAlignment="1">
      <alignment horizontal="center" vertical="center" wrapText="1"/>
    </xf>
    <xf numFmtId="0" fontId="8" fillId="0" borderId="0" xfId="0" applyFont="1" applyAlignment="1">
      <alignment horizontal="left"/>
    </xf>
    <xf numFmtId="0" fontId="10" fillId="0" borderId="1" xfId="0" applyFont="1" applyBorder="1" applyAlignment="1">
      <alignment horizontal="center" vertical="center" wrapText="1"/>
    </xf>
    <xf numFmtId="0" fontId="8" fillId="0" borderId="1" xfId="0" applyFont="1" applyBorder="1" applyAlignment="1">
      <alignment/>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49" fontId="8" fillId="0" borderId="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 xfId="0" applyFont="1" applyBorder="1" applyAlignment="1">
      <alignment horizontal="center" vertical="center" wrapText="1"/>
    </xf>
    <xf numFmtId="0" fontId="8" fillId="0" borderId="4" xfId="0" applyFont="1" applyBorder="1" applyAlignment="1">
      <alignment horizontal="center" vertical="center"/>
    </xf>
    <xf numFmtId="0" fontId="6" fillId="0" borderId="0" xfId="0" applyFont="1" applyAlignment="1">
      <alignment horizontal="left"/>
    </xf>
    <xf numFmtId="0" fontId="8" fillId="0" borderId="0" xfId="0" applyFont="1" applyAlignment="1">
      <alignment horizontal="right"/>
    </xf>
    <xf numFmtId="0" fontId="8" fillId="0" borderId="0" xfId="0" applyFont="1" applyAlignment="1">
      <alignment horizontal="right" wrapText="1"/>
    </xf>
    <xf numFmtId="0" fontId="8" fillId="0" borderId="7" xfId="0" applyFont="1" applyBorder="1" applyAlignment="1">
      <alignment horizontal="center" vertical="center"/>
    </xf>
    <xf numFmtId="0" fontId="8" fillId="0" borderId="11" xfId="0" applyFont="1" applyBorder="1" applyAlignment="1">
      <alignment horizontal="center" vertical="center"/>
    </xf>
    <xf numFmtId="173" fontId="11" fillId="0" borderId="1" xfId="0" applyNumberFormat="1" applyFont="1" applyBorder="1" applyAlignment="1">
      <alignment horizontal="center"/>
    </xf>
    <xf numFmtId="0" fontId="8" fillId="0" borderId="2" xfId="0" applyFont="1" applyBorder="1" applyAlignment="1">
      <alignment vertical="center" wrapText="1"/>
    </xf>
    <xf numFmtId="178" fontId="6" fillId="0" borderId="0" xfId="0" applyNumberFormat="1"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I73"/>
  <sheetViews>
    <sheetView workbookViewId="0" topLeftCell="A2">
      <selection activeCell="A8" sqref="A8:F8"/>
    </sheetView>
  </sheetViews>
  <sheetFormatPr defaultColWidth="9.00390625" defaultRowHeight="12.75"/>
  <cols>
    <col min="1" max="1" width="12.00390625" style="26" customWidth="1"/>
    <col min="2" max="2" width="80.375" style="26" customWidth="1"/>
    <col min="3" max="3" width="17.125" style="26" customWidth="1"/>
    <col min="4" max="4" width="15.75390625" style="26" customWidth="1"/>
    <col min="5" max="5" width="13.375" style="26" customWidth="1"/>
    <col min="6" max="6" width="20.625" style="26" customWidth="1"/>
    <col min="7" max="16384" width="9.125" style="26" customWidth="1"/>
  </cols>
  <sheetData>
    <row r="1" ht="12.75" hidden="1"/>
    <row r="2" spans="3:6" ht="18.75">
      <c r="C2" s="351" t="s">
        <v>511</v>
      </c>
      <c r="D2" s="351"/>
      <c r="E2" s="351"/>
      <c r="F2" s="351"/>
    </row>
    <row r="3" spans="3:6" ht="18.75">
      <c r="C3" s="351" t="s">
        <v>442</v>
      </c>
      <c r="D3" s="351"/>
      <c r="E3" s="351"/>
      <c r="F3" s="351"/>
    </row>
    <row r="4" spans="3:6" ht="18.75">
      <c r="C4" s="351" t="s">
        <v>352</v>
      </c>
      <c r="D4" s="351"/>
      <c r="E4" s="351"/>
      <c r="F4" s="351"/>
    </row>
    <row r="5" spans="3:6" ht="18.75">
      <c r="C5" s="351" t="s">
        <v>278</v>
      </c>
      <c r="D5" s="351"/>
      <c r="E5" s="351"/>
      <c r="F5" s="351"/>
    </row>
    <row r="6" spans="3:6" ht="15">
      <c r="C6" s="27"/>
      <c r="D6" s="27"/>
      <c r="E6" s="27"/>
      <c r="F6" s="27"/>
    </row>
    <row r="7" spans="3:6" ht="15" hidden="1">
      <c r="C7" s="27"/>
      <c r="D7" s="27"/>
      <c r="E7" s="27"/>
      <c r="F7" s="27"/>
    </row>
    <row r="8" spans="1:6" ht="77.25" customHeight="1">
      <c r="A8" s="341" t="s">
        <v>227</v>
      </c>
      <c r="B8" s="341"/>
      <c r="C8" s="341"/>
      <c r="D8" s="341"/>
      <c r="E8" s="341"/>
      <c r="F8" s="341"/>
    </row>
    <row r="9" spans="1:6" ht="45" customHeight="1" hidden="1">
      <c r="A9" s="21"/>
      <c r="B9" s="21"/>
      <c r="C9" s="21"/>
      <c r="D9" s="21"/>
      <c r="E9" s="21"/>
      <c r="F9" s="21"/>
    </row>
    <row r="10" spans="1:6" ht="45" customHeight="1" hidden="1">
      <c r="A10" s="21"/>
      <c r="B10" s="21"/>
      <c r="C10" s="21"/>
      <c r="D10" s="21"/>
      <c r="E10" s="21"/>
      <c r="F10" s="21"/>
    </row>
    <row r="11" spans="3:6" ht="18.75">
      <c r="C11" s="28"/>
      <c r="D11" s="28"/>
      <c r="E11" s="31"/>
      <c r="F11" s="31" t="s">
        <v>55</v>
      </c>
    </row>
    <row r="12" spans="1:6" ht="18.75">
      <c r="A12" s="348" t="s">
        <v>192</v>
      </c>
      <c r="B12" s="348" t="s">
        <v>353</v>
      </c>
      <c r="C12" s="348" t="s">
        <v>117</v>
      </c>
      <c r="D12" s="350" t="s">
        <v>135</v>
      </c>
      <c r="E12" s="350"/>
      <c r="F12" s="348" t="s">
        <v>63</v>
      </c>
    </row>
    <row r="13" spans="1:6" ht="62.25" customHeight="1">
      <c r="A13" s="348"/>
      <c r="B13" s="348"/>
      <c r="C13" s="348"/>
      <c r="D13" s="41" t="s">
        <v>63</v>
      </c>
      <c r="E13" s="41" t="s">
        <v>354</v>
      </c>
      <c r="F13" s="348"/>
    </row>
    <row r="14" spans="1:6" ht="14.25" customHeight="1">
      <c r="A14" s="41">
        <v>1</v>
      </c>
      <c r="B14" s="41">
        <v>2</v>
      </c>
      <c r="C14" s="41">
        <v>3</v>
      </c>
      <c r="D14" s="41">
        <v>4</v>
      </c>
      <c r="E14" s="41">
        <v>5</v>
      </c>
      <c r="F14" s="41" t="s">
        <v>355</v>
      </c>
    </row>
    <row r="15" spans="1:9" ht="15.75" customHeight="1" hidden="1">
      <c r="A15" s="41">
        <v>1000000</v>
      </c>
      <c r="B15" s="54" t="s">
        <v>356</v>
      </c>
      <c r="C15" s="19"/>
      <c r="D15" s="19"/>
      <c r="E15" s="55"/>
      <c r="F15" s="19"/>
      <c r="G15" s="29"/>
      <c r="H15" s="29"/>
      <c r="I15" s="29"/>
    </row>
    <row r="16" spans="1:9" ht="33.75" customHeight="1" hidden="1">
      <c r="A16" s="56">
        <v>11000000</v>
      </c>
      <c r="B16" s="57" t="s">
        <v>357</v>
      </c>
      <c r="C16" s="19"/>
      <c r="D16" s="19"/>
      <c r="E16" s="55"/>
      <c r="F16" s="19"/>
      <c r="G16" s="29"/>
      <c r="H16" s="30"/>
      <c r="I16" s="29"/>
    </row>
    <row r="17" spans="1:9" ht="30.75" customHeight="1" hidden="1">
      <c r="A17" s="41">
        <v>11010000</v>
      </c>
      <c r="B17" s="57" t="s">
        <v>358</v>
      </c>
      <c r="C17" s="19"/>
      <c r="D17" s="19"/>
      <c r="E17" s="55"/>
      <c r="F17" s="19"/>
      <c r="G17" s="29"/>
      <c r="H17" s="29"/>
      <c r="I17" s="29"/>
    </row>
    <row r="18" spans="1:6" ht="39.75" customHeight="1" hidden="1">
      <c r="A18" s="41">
        <v>11010100</v>
      </c>
      <c r="B18" s="57" t="s">
        <v>359</v>
      </c>
      <c r="C18" s="19"/>
      <c r="D18" s="19"/>
      <c r="E18" s="55"/>
      <c r="F18" s="19"/>
    </row>
    <row r="19" spans="1:6" ht="54.75" customHeight="1" hidden="1">
      <c r="A19" s="41">
        <v>11010200</v>
      </c>
      <c r="B19" s="57" t="s">
        <v>360</v>
      </c>
      <c r="C19" s="58"/>
      <c r="D19" s="19"/>
      <c r="E19" s="55"/>
      <c r="F19" s="19"/>
    </row>
    <row r="20" spans="1:6" ht="41.25" customHeight="1" hidden="1">
      <c r="A20" s="41">
        <v>11010400</v>
      </c>
      <c r="B20" s="57" t="s">
        <v>361</v>
      </c>
      <c r="C20" s="19"/>
      <c r="D20" s="19"/>
      <c r="E20" s="55"/>
      <c r="F20" s="19"/>
    </row>
    <row r="21" spans="1:6" ht="38.25" customHeight="1" hidden="1">
      <c r="A21" s="41">
        <v>11010500</v>
      </c>
      <c r="B21" s="57" t="s">
        <v>362</v>
      </c>
      <c r="C21" s="58"/>
      <c r="D21" s="19"/>
      <c r="E21" s="55"/>
      <c r="F21" s="19"/>
    </row>
    <row r="22" spans="1:6" ht="18.75" hidden="1">
      <c r="A22" s="56">
        <v>13000000</v>
      </c>
      <c r="B22" s="57" t="s">
        <v>363</v>
      </c>
      <c r="C22" s="19"/>
      <c r="D22" s="19"/>
      <c r="E22" s="55"/>
      <c r="F22" s="19"/>
    </row>
    <row r="23" spans="1:6" ht="18.75" hidden="1">
      <c r="A23" s="41">
        <v>13050000</v>
      </c>
      <c r="B23" s="57" t="s">
        <v>364</v>
      </c>
      <c r="C23" s="19"/>
      <c r="D23" s="19"/>
      <c r="E23" s="55"/>
      <c r="F23" s="19"/>
    </row>
    <row r="24" spans="1:6" ht="18.75" hidden="1">
      <c r="A24" s="41">
        <v>13050100</v>
      </c>
      <c r="B24" s="57" t="s">
        <v>365</v>
      </c>
      <c r="C24" s="19"/>
      <c r="D24" s="19"/>
      <c r="E24" s="55"/>
      <c r="F24" s="19"/>
    </row>
    <row r="25" spans="1:6" ht="18.75" hidden="1">
      <c r="A25" s="41">
        <v>13050200</v>
      </c>
      <c r="B25" s="57" t="s">
        <v>366</v>
      </c>
      <c r="C25" s="19"/>
      <c r="D25" s="19"/>
      <c r="E25" s="55"/>
      <c r="F25" s="19"/>
    </row>
    <row r="26" spans="1:6" ht="18.75" hidden="1">
      <c r="A26" s="41">
        <v>13050300</v>
      </c>
      <c r="B26" s="57" t="s">
        <v>367</v>
      </c>
      <c r="C26" s="19"/>
      <c r="D26" s="19"/>
      <c r="E26" s="55"/>
      <c r="F26" s="19"/>
    </row>
    <row r="27" spans="1:6" ht="18.75" hidden="1">
      <c r="A27" s="41">
        <v>13050500</v>
      </c>
      <c r="B27" s="57" t="s">
        <v>368</v>
      </c>
      <c r="C27" s="19"/>
      <c r="D27" s="19"/>
      <c r="E27" s="55"/>
      <c r="F27" s="19"/>
    </row>
    <row r="28" spans="1:6" ht="18.75" hidden="1">
      <c r="A28" s="56"/>
      <c r="B28" s="57"/>
      <c r="C28" s="19"/>
      <c r="D28" s="19"/>
      <c r="E28" s="55"/>
      <c r="F28" s="19"/>
    </row>
    <row r="29" spans="1:6" ht="37.5" hidden="1">
      <c r="A29" s="41">
        <v>11011600</v>
      </c>
      <c r="B29" s="57" t="s">
        <v>369</v>
      </c>
      <c r="C29" s="19"/>
      <c r="D29" s="19"/>
      <c r="E29" s="55"/>
      <c r="F29" s="19"/>
    </row>
    <row r="30" spans="1:6" ht="18.75" hidden="1">
      <c r="A30" s="56">
        <v>20000000</v>
      </c>
      <c r="B30" s="54" t="s">
        <v>370</v>
      </c>
      <c r="C30" s="19"/>
      <c r="D30" s="19"/>
      <c r="E30" s="55"/>
      <c r="F30" s="19"/>
    </row>
    <row r="31" spans="1:6" ht="43.5" customHeight="1" hidden="1">
      <c r="A31" s="47">
        <v>21010300</v>
      </c>
      <c r="B31" s="57" t="s">
        <v>371</v>
      </c>
      <c r="C31" s="19"/>
      <c r="D31" s="19"/>
      <c r="E31" s="55"/>
      <c r="F31" s="19"/>
    </row>
    <row r="32" spans="1:6" ht="43.5" customHeight="1" hidden="1">
      <c r="A32" s="47">
        <v>22010300</v>
      </c>
      <c r="B32" s="57" t="s">
        <v>372</v>
      </c>
      <c r="C32" s="19"/>
      <c r="D32" s="19"/>
      <c r="E32" s="55"/>
      <c r="F32" s="19"/>
    </row>
    <row r="33" spans="1:6" ht="21.75" customHeight="1" hidden="1">
      <c r="A33" s="47">
        <v>24060300</v>
      </c>
      <c r="B33" s="57" t="s">
        <v>373</v>
      </c>
      <c r="C33" s="19"/>
      <c r="D33" s="19"/>
      <c r="E33" s="55"/>
      <c r="F33" s="19"/>
    </row>
    <row r="34" spans="1:6" ht="18.75" hidden="1">
      <c r="A34" s="41">
        <v>25000000</v>
      </c>
      <c r="B34" s="57" t="s">
        <v>374</v>
      </c>
      <c r="C34" s="19"/>
      <c r="D34" s="19"/>
      <c r="E34" s="55"/>
      <c r="F34" s="19"/>
    </row>
    <row r="35" spans="1:6" ht="18.75" hidden="1">
      <c r="A35" s="41">
        <v>25010100</v>
      </c>
      <c r="B35" s="57" t="s">
        <v>375</v>
      </c>
      <c r="C35" s="59"/>
      <c r="D35" s="59"/>
      <c r="E35" s="55"/>
      <c r="F35" s="19"/>
    </row>
    <row r="36" spans="1:6" ht="18.75" hidden="1">
      <c r="A36" s="41">
        <v>25010300</v>
      </c>
      <c r="B36" s="57" t="s">
        <v>376</v>
      </c>
      <c r="C36" s="59"/>
      <c r="D36" s="59"/>
      <c r="E36" s="55"/>
      <c r="F36" s="19"/>
    </row>
    <row r="37" spans="1:6" ht="17.25" customHeight="1" hidden="1">
      <c r="A37" s="41"/>
      <c r="B37" s="57" t="s">
        <v>377</v>
      </c>
      <c r="C37" s="19"/>
      <c r="D37" s="19"/>
      <c r="E37" s="19"/>
      <c r="F37" s="19"/>
    </row>
    <row r="38" spans="1:6" ht="18.75" customHeight="1">
      <c r="A38" s="41">
        <v>40000000</v>
      </c>
      <c r="B38" s="54" t="s">
        <v>378</v>
      </c>
      <c r="C38" s="60">
        <f>SUM(C42)</f>
        <v>-2.717349999999996</v>
      </c>
      <c r="D38" s="60"/>
      <c r="E38" s="60"/>
      <c r="F38" s="60">
        <f>SUM(F42)</f>
        <v>-2.717349999999996</v>
      </c>
    </row>
    <row r="39" spans="1:6" ht="26.25" customHeight="1" hidden="1">
      <c r="A39" s="41">
        <v>41020100</v>
      </c>
      <c r="B39" s="57" t="s">
        <v>379</v>
      </c>
      <c r="C39" s="60"/>
      <c r="D39" s="60"/>
      <c r="E39" s="60"/>
      <c r="F39" s="60">
        <f aca="true" t="shared" si="0" ref="F39:F71">SUM(C39+D39)</f>
        <v>0</v>
      </c>
    </row>
    <row r="40" spans="1:6" ht="56.25" customHeight="1" hidden="1">
      <c r="A40" s="41">
        <v>41020600</v>
      </c>
      <c r="B40" s="57" t="s">
        <v>380</v>
      </c>
      <c r="C40" s="60"/>
      <c r="D40" s="60"/>
      <c r="E40" s="60"/>
      <c r="F40" s="60">
        <f t="shared" si="0"/>
        <v>0</v>
      </c>
    </row>
    <row r="41" spans="1:6" ht="37.5" customHeight="1" hidden="1">
      <c r="A41" s="41">
        <v>41020600</v>
      </c>
      <c r="B41" s="57" t="s">
        <v>381</v>
      </c>
      <c r="C41" s="60"/>
      <c r="D41" s="60"/>
      <c r="E41" s="60"/>
      <c r="F41" s="60">
        <v>300</v>
      </c>
    </row>
    <row r="42" spans="1:6" ht="18.75">
      <c r="A42" s="41">
        <v>41030000</v>
      </c>
      <c r="B42" s="57" t="s">
        <v>517</v>
      </c>
      <c r="C42" s="60">
        <f>SUM(C57+C70)</f>
        <v>-2.717349999999996</v>
      </c>
      <c r="D42" s="60"/>
      <c r="E42" s="60"/>
      <c r="F42" s="60">
        <f t="shared" si="0"/>
        <v>-2.717349999999996</v>
      </c>
    </row>
    <row r="43" spans="1:6" ht="18.75" hidden="1">
      <c r="A43" s="41"/>
      <c r="B43" s="47"/>
      <c r="C43" s="60"/>
      <c r="D43" s="60"/>
      <c r="E43" s="60"/>
      <c r="F43" s="60"/>
    </row>
    <row r="44" spans="1:6" ht="79.5" customHeight="1" hidden="1">
      <c r="A44" s="61">
        <v>41030600</v>
      </c>
      <c r="B44" s="37" t="s">
        <v>382</v>
      </c>
      <c r="C44" s="62"/>
      <c r="D44" s="62"/>
      <c r="E44" s="60"/>
      <c r="F44" s="60">
        <f t="shared" si="0"/>
        <v>0</v>
      </c>
    </row>
    <row r="45" spans="1:6" ht="121.5" customHeight="1" hidden="1">
      <c r="A45" s="348">
        <v>41030800</v>
      </c>
      <c r="B45" s="63" t="s">
        <v>383</v>
      </c>
      <c r="C45" s="349"/>
      <c r="D45" s="349"/>
      <c r="E45" s="349"/>
      <c r="F45" s="60">
        <f t="shared" si="0"/>
        <v>0</v>
      </c>
    </row>
    <row r="46" spans="1:6" ht="174.75" customHeight="1" hidden="1">
      <c r="A46" s="348"/>
      <c r="B46" s="63"/>
      <c r="C46" s="349"/>
      <c r="D46" s="349"/>
      <c r="E46" s="349"/>
      <c r="F46" s="60">
        <f t="shared" si="0"/>
        <v>0</v>
      </c>
    </row>
    <row r="47" spans="1:6" ht="0.75" customHeight="1" hidden="1">
      <c r="A47" s="348"/>
      <c r="B47" s="64"/>
      <c r="C47" s="349"/>
      <c r="D47" s="349"/>
      <c r="E47" s="349"/>
      <c r="F47" s="60">
        <f t="shared" si="0"/>
        <v>0</v>
      </c>
    </row>
    <row r="48" spans="1:6" ht="81" customHeight="1" hidden="1">
      <c r="A48" s="348">
        <v>41031000</v>
      </c>
      <c r="B48" s="66" t="s">
        <v>384</v>
      </c>
      <c r="C48" s="349"/>
      <c r="D48" s="349"/>
      <c r="E48" s="349"/>
      <c r="F48" s="60">
        <f t="shared" si="0"/>
        <v>0</v>
      </c>
    </row>
    <row r="49" spans="1:6" ht="0.75" customHeight="1" hidden="1">
      <c r="A49" s="348"/>
      <c r="B49" s="67"/>
      <c r="C49" s="349"/>
      <c r="D49" s="349"/>
      <c r="E49" s="349"/>
      <c r="F49" s="60">
        <f t="shared" si="0"/>
        <v>0</v>
      </c>
    </row>
    <row r="50" spans="1:6" ht="165" customHeight="1" hidden="1">
      <c r="A50" s="348">
        <v>41030900</v>
      </c>
      <c r="B50" s="37" t="s">
        <v>385</v>
      </c>
      <c r="C50" s="349"/>
      <c r="D50" s="349"/>
      <c r="E50" s="349"/>
      <c r="F50" s="60">
        <f t="shared" si="0"/>
        <v>0</v>
      </c>
    </row>
    <row r="51" spans="1:6" ht="42.75" customHeight="1" hidden="1">
      <c r="A51" s="348"/>
      <c r="B51" s="67"/>
      <c r="C51" s="349"/>
      <c r="D51" s="349"/>
      <c r="E51" s="349"/>
      <c r="F51" s="60">
        <f t="shared" si="0"/>
        <v>0</v>
      </c>
    </row>
    <row r="52" spans="1:6" ht="98.25" customHeight="1" hidden="1">
      <c r="A52" s="48">
        <v>41032300</v>
      </c>
      <c r="B52" s="68" t="s">
        <v>191</v>
      </c>
      <c r="C52" s="60"/>
      <c r="D52" s="60"/>
      <c r="E52" s="60"/>
      <c r="F52" s="60">
        <f t="shared" si="0"/>
        <v>0</v>
      </c>
    </row>
    <row r="53" spans="1:6" ht="89.25" customHeight="1" hidden="1">
      <c r="A53" s="41">
        <v>41035800</v>
      </c>
      <c r="B53" s="57" t="s">
        <v>386</v>
      </c>
      <c r="C53" s="60"/>
      <c r="D53" s="69"/>
      <c r="E53" s="69"/>
      <c r="F53" s="60">
        <f t="shared" si="0"/>
        <v>0</v>
      </c>
    </row>
    <row r="54" spans="1:6" ht="87.75" customHeight="1" hidden="1">
      <c r="A54" s="41">
        <v>41034400</v>
      </c>
      <c r="B54" s="57" t="s">
        <v>387</v>
      </c>
      <c r="C54" s="60"/>
      <c r="D54" s="69"/>
      <c r="E54" s="69"/>
      <c r="F54" s="60">
        <f t="shared" si="0"/>
        <v>0</v>
      </c>
    </row>
    <row r="55" spans="1:6" ht="18.75" hidden="1">
      <c r="A55" s="41">
        <v>41010000</v>
      </c>
      <c r="B55" s="57" t="s">
        <v>388</v>
      </c>
      <c r="C55" s="60"/>
      <c r="D55" s="60"/>
      <c r="E55" s="60"/>
      <c r="F55" s="60">
        <f t="shared" si="0"/>
        <v>0</v>
      </c>
    </row>
    <row r="56" spans="1:6" ht="14.25" customHeight="1" hidden="1">
      <c r="A56" s="41">
        <v>41010600</v>
      </c>
      <c r="B56" s="57" t="s">
        <v>389</v>
      </c>
      <c r="C56" s="60"/>
      <c r="D56" s="60"/>
      <c r="E56" s="60"/>
      <c r="F56" s="60">
        <f t="shared" si="0"/>
        <v>0</v>
      </c>
    </row>
    <row r="57" spans="1:6" ht="18.75" customHeight="1">
      <c r="A57" s="41">
        <v>41035000</v>
      </c>
      <c r="B57" s="70" t="s">
        <v>145</v>
      </c>
      <c r="C57" s="60">
        <f>SUM(C68:C69)</f>
        <v>57.441</v>
      </c>
      <c r="D57" s="60"/>
      <c r="E57" s="60"/>
      <c r="F57" s="60">
        <f t="shared" si="0"/>
        <v>57.441</v>
      </c>
    </row>
    <row r="58" spans="1:6" ht="12.75" customHeight="1" hidden="1">
      <c r="A58" s="41">
        <v>41035000</v>
      </c>
      <c r="B58" s="70" t="s">
        <v>145</v>
      </c>
      <c r="C58" s="60"/>
      <c r="D58" s="60"/>
      <c r="E58" s="60"/>
      <c r="F58" s="60">
        <f t="shared" si="0"/>
        <v>0</v>
      </c>
    </row>
    <row r="59" spans="1:6" ht="0.75" customHeight="1" hidden="1">
      <c r="A59" s="44"/>
      <c r="B59" s="31"/>
      <c r="C59" s="69"/>
      <c r="D59" s="69"/>
      <c r="E59" s="69"/>
      <c r="F59" s="60">
        <f t="shared" si="0"/>
        <v>0</v>
      </c>
    </row>
    <row r="60" spans="1:6" ht="0.75" customHeight="1" hidden="1">
      <c r="A60" s="41">
        <v>43000000</v>
      </c>
      <c r="B60" s="70" t="s">
        <v>390</v>
      </c>
      <c r="C60" s="60"/>
      <c r="D60" s="60"/>
      <c r="E60" s="60"/>
      <c r="F60" s="60">
        <f t="shared" si="0"/>
        <v>0</v>
      </c>
    </row>
    <row r="61" spans="1:6" ht="31.5" customHeight="1" hidden="1">
      <c r="A61" s="41">
        <v>43010000</v>
      </c>
      <c r="B61" s="70" t="s">
        <v>391</v>
      </c>
      <c r="C61" s="60"/>
      <c r="D61" s="60"/>
      <c r="E61" s="60"/>
      <c r="F61" s="60">
        <f t="shared" si="0"/>
        <v>0</v>
      </c>
    </row>
    <row r="62" spans="1:6" ht="32.25" customHeight="1" hidden="1">
      <c r="A62" s="41">
        <v>43010000</v>
      </c>
      <c r="B62" s="70" t="s">
        <v>392</v>
      </c>
      <c r="C62" s="60"/>
      <c r="D62" s="60"/>
      <c r="E62" s="60"/>
      <c r="F62" s="60">
        <f t="shared" si="0"/>
        <v>0</v>
      </c>
    </row>
    <row r="63" spans="1:6" ht="13.5" customHeight="1" hidden="1">
      <c r="A63" s="41"/>
      <c r="B63" s="70" t="s">
        <v>393</v>
      </c>
      <c r="C63" s="60"/>
      <c r="D63" s="60"/>
      <c r="E63" s="60"/>
      <c r="F63" s="60"/>
    </row>
    <row r="64" spans="1:6" ht="55.5" customHeight="1" hidden="1">
      <c r="A64" s="41"/>
      <c r="B64" s="70" t="s">
        <v>394</v>
      </c>
      <c r="C64" s="60"/>
      <c r="D64" s="60"/>
      <c r="E64" s="60"/>
      <c r="F64" s="60">
        <f t="shared" si="0"/>
        <v>0</v>
      </c>
    </row>
    <row r="65" spans="1:6" ht="48.75" customHeight="1" hidden="1">
      <c r="A65" s="41"/>
      <c r="B65" s="70" t="s">
        <v>395</v>
      </c>
      <c r="C65" s="60"/>
      <c r="D65" s="60"/>
      <c r="E65" s="60"/>
      <c r="F65" s="60">
        <f t="shared" si="0"/>
        <v>0</v>
      </c>
    </row>
    <row r="66" spans="1:6" ht="19.5" customHeight="1" hidden="1">
      <c r="A66" s="41"/>
      <c r="B66" s="70"/>
      <c r="C66" s="60"/>
      <c r="D66" s="60"/>
      <c r="E66" s="60"/>
      <c r="F66" s="60"/>
    </row>
    <row r="67" spans="1:6" ht="19.5" customHeight="1">
      <c r="A67" s="41"/>
      <c r="B67" s="70" t="s">
        <v>393</v>
      </c>
      <c r="C67" s="60"/>
      <c r="D67" s="60"/>
      <c r="E67" s="60"/>
      <c r="F67" s="60"/>
    </row>
    <row r="68" spans="1:6" ht="19.5" customHeight="1">
      <c r="A68" s="41"/>
      <c r="B68" s="70" t="s">
        <v>519</v>
      </c>
      <c r="C68" s="60">
        <v>14.45</v>
      </c>
      <c r="D68" s="60"/>
      <c r="E68" s="60"/>
      <c r="F68" s="60">
        <f t="shared" si="0"/>
        <v>14.45</v>
      </c>
    </row>
    <row r="69" spans="1:6" ht="60" customHeight="1">
      <c r="A69" s="41"/>
      <c r="B69" s="70" t="s">
        <v>520</v>
      </c>
      <c r="C69" s="60">
        <v>42.991</v>
      </c>
      <c r="D69" s="60"/>
      <c r="E69" s="60"/>
      <c r="F69" s="60">
        <f t="shared" si="0"/>
        <v>42.991</v>
      </c>
    </row>
    <row r="70" spans="1:6" ht="78.75" customHeight="1">
      <c r="A70" s="41">
        <v>41035200</v>
      </c>
      <c r="B70" s="70" t="s">
        <v>518</v>
      </c>
      <c r="C70" s="60">
        <v>-60.15835</v>
      </c>
      <c r="D70" s="60"/>
      <c r="E70" s="60"/>
      <c r="F70" s="60">
        <f t="shared" si="0"/>
        <v>-60.15835</v>
      </c>
    </row>
    <row r="71" spans="1:6" ht="21.75" customHeight="1">
      <c r="A71" s="44"/>
      <c r="B71" s="57" t="s">
        <v>396</v>
      </c>
      <c r="C71" s="60">
        <f>SUM(C38+C37)</f>
        <v>-2.717349999999996</v>
      </c>
      <c r="D71" s="60"/>
      <c r="E71" s="60"/>
      <c r="F71" s="60">
        <f t="shared" si="0"/>
        <v>-2.717349999999996</v>
      </c>
    </row>
    <row r="72" ht="12.75">
      <c r="B72" s="20"/>
    </row>
    <row r="73" ht="12.75">
      <c r="B73" s="20"/>
    </row>
  </sheetData>
  <mergeCells count="22">
    <mergeCell ref="C2:F2"/>
    <mergeCell ref="C3:F3"/>
    <mergeCell ref="C4:F4"/>
    <mergeCell ref="C5:F5"/>
    <mergeCell ref="A8:F8"/>
    <mergeCell ref="A12:A13"/>
    <mergeCell ref="B12:B13"/>
    <mergeCell ref="C12:C13"/>
    <mergeCell ref="D12:E12"/>
    <mergeCell ref="F12:F13"/>
    <mergeCell ref="A45:A47"/>
    <mergeCell ref="C45:C47"/>
    <mergeCell ref="D45:D47"/>
    <mergeCell ref="E45:E47"/>
    <mergeCell ref="A48:A49"/>
    <mergeCell ref="C48:C49"/>
    <mergeCell ref="D48:D49"/>
    <mergeCell ref="E48:E49"/>
    <mergeCell ref="A50:A51"/>
    <mergeCell ref="C50:C51"/>
    <mergeCell ref="D50:D51"/>
    <mergeCell ref="E50:E51"/>
  </mergeCells>
  <printOptions/>
  <pageMargins left="0.28" right="0.2" top="1" bottom="1" header="0.5" footer="0.5"/>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2:Q280"/>
  <sheetViews>
    <sheetView zoomScale="75" zoomScaleNormal="75" workbookViewId="0" topLeftCell="A4">
      <pane xSplit="1" ySplit="11" topLeftCell="B15" activePane="bottomRight" state="frozen"/>
      <selection pane="topLeft" activeCell="A4" sqref="A4"/>
      <selection pane="topRight" activeCell="B4" sqref="B4"/>
      <selection pane="bottomLeft" activeCell="A15" sqref="A15"/>
      <selection pane="bottomRight" activeCell="B53" sqref="B53"/>
    </sheetView>
  </sheetViews>
  <sheetFormatPr defaultColWidth="9.00390625" defaultRowHeight="12.75"/>
  <cols>
    <col min="1" max="1" width="12.25390625" style="6" customWidth="1"/>
    <col min="2" max="2" width="102.875" style="6" customWidth="1"/>
    <col min="3" max="3" width="13.875" style="6" customWidth="1"/>
    <col min="4" max="4" width="12.25390625" style="6" hidden="1" customWidth="1"/>
    <col min="5" max="5" width="15.375" style="6" customWidth="1"/>
    <col min="6" max="6" width="15.875" style="6" customWidth="1"/>
    <col min="7" max="7" width="10.75390625" style="6" hidden="1" customWidth="1"/>
    <col min="8" max="8" width="13.625" style="6" customWidth="1"/>
    <col min="9" max="9" width="15.625" style="6" customWidth="1"/>
    <col min="10" max="10" width="10.25390625" style="6" customWidth="1"/>
    <col min="11" max="11" width="9.375" style="6" hidden="1" customWidth="1"/>
    <col min="12" max="12" width="13.375" style="6" hidden="1" customWidth="1"/>
    <col min="13" max="13" width="15.75390625" style="6" customWidth="1"/>
    <col min="14" max="14" width="13.75390625" style="6" customWidth="1"/>
    <col min="15" max="15" width="13.125" style="6" customWidth="1"/>
    <col min="16" max="16" width="17.375" style="6" customWidth="1"/>
    <col min="17" max="17" width="15.125" style="6" customWidth="1"/>
    <col min="18" max="16384" width="9.125" style="6" customWidth="1"/>
  </cols>
  <sheetData>
    <row r="1" ht="15.75" hidden="1"/>
    <row r="2" ht="15.75" hidden="1">
      <c r="K2" s="6" t="s">
        <v>85</v>
      </c>
    </row>
    <row r="3" spans="10:15" ht="15.75" hidden="1">
      <c r="J3" s="13"/>
      <c r="K3" s="13" t="s">
        <v>54</v>
      </c>
      <c r="L3" s="13"/>
      <c r="M3" s="13"/>
      <c r="N3" s="13"/>
      <c r="O3" s="13"/>
    </row>
    <row r="4" spans="9:16" ht="18.75">
      <c r="I4" s="353" t="s">
        <v>511</v>
      </c>
      <c r="J4" s="353"/>
      <c r="K4" s="353"/>
      <c r="L4" s="353"/>
      <c r="M4" s="353"/>
      <c r="N4" s="353"/>
      <c r="O4" s="353"/>
      <c r="P4" s="353"/>
    </row>
    <row r="5" spans="9:16" ht="18.75">
      <c r="I5" s="3" t="s">
        <v>577</v>
      </c>
      <c r="J5" s="3"/>
      <c r="K5" s="3"/>
      <c r="L5" s="3"/>
      <c r="M5" s="3"/>
      <c r="N5" s="3"/>
      <c r="O5" s="3"/>
      <c r="P5" s="3"/>
    </row>
    <row r="6" spans="9:16" ht="18.75">
      <c r="I6" s="353" t="s">
        <v>277</v>
      </c>
      <c r="J6" s="353"/>
      <c r="K6" s="353"/>
      <c r="L6" s="353"/>
      <c r="M6" s="353"/>
      <c r="N6" s="353"/>
      <c r="O6" s="353"/>
      <c r="P6" s="353"/>
    </row>
    <row r="7" spans="10:15" ht="15.75" hidden="1">
      <c r="J7" s="13"/>
      <c r="K7" s="13"/>
      <c r="L7" s="13"/>
      <c r="M7" s="13"/>
      <c r="N7" s="13"/>
      <c r="O7" s="13"/>
    </row>
    <row r="8" spans="1:13" ht="84.75" customHeight="1">
      <c r="A8" s="4" t="s">
        <v>228</v>
      </c>
      <c r="B8" s="7"/>
      <c r="C8" s="7"/>
      <c r="D8" s="7"/>
      <c r="E8" s="7"/>
      <c r="F8" s="7"/>
      <c r="G8" s="7"/>
      <c r="H8" s="7"/>
      <c r="I8" s="7"/>
      <c r="J8" s="14"/>
      <c r="K8" s="14"/>
      <c r="L8" s="14"/>
      <c r="M8" s="14"/>
    </row>
    <row r="9" spans="12:14" ht="18.75">
      <c r="L9" s="11" t="s">
        <v>55</v>
      </c>
      <c r="N9" s="3" t="s">
        <v>222</v>
      </c>
    </row>
    <row r="10" spans="1:17" ht="26.25" customHeight="1">
      <c r="A10" s="357" t="s">
        <v>13</v>
      </c>
      <c r="B10" s="358" t="s">
        <v>14</v>
      </c>
      <c r="C10" s="352" t="s">
        <v>56</v>
      </c>
      <c r="D10" s="352"/>
      <c r="E10" s="352"/>
      <c r="F10" s="352"/>
      <c r="G10" s="352"/>
      <c r="H10" s="352" t="s">
        <v>61</v>
      </c>
      <c r="I10" s="352"/>
      <c r="J10" s="352"/>
      <c r="K10" s="352"/>
      <c r="L10" s="352"/>
      <c r="M10" s="352"/>
      <c r="N10" s="352"/>
      <c r="O10" s="352"/>
      <c r="P10" s="352"/>
      <c r="Q10" s="354" t="s">
        <v>63</v>
      </c>
    </row>
    <row r="11" spans="1:17" ht="12.75" customHeight="1">
      <c r="A11" s="357"/>
      <c r="B11" s="358"/>
      <c r="C11" s="352" t="s">
        <v>46</v>
      </c>
      <c r="D11" s="352" t="s">
        <v>47</v>
      </c>
      <c r="E11" s="114" t="s">
        <v>62</v>
      </c>
      <c r="F11" s="114"/>
      <c r="G11" s="352" t="s">
        <v>48</v>
      </c>
      <c r="H11" s="352" t="s">
        <v>46</v>
      </c>
      <c r="I11" s="352" t="s">
        <v>523</v>
      </c>
      <c r="J11" s="356" t="s">
        <v>62</v>
      </c>
      <c r="K11" s="356"/>
      <c r="L11" s="356"/>
      <c r="M11" s="356"/>
      <c r="N11" s="352" t="s">
        <v>524</v>
      </c>
      <c r="O11" s="352" t="s">
        <v>25</v>
      </c>
      <c r="P11" s="352"/>
      <c r="Q11" s="355"/>
    </row>
    <row r="12" spans="1:17" ht="51" customHeight="1">
      <c r="A12" s="357"/>
      <c r="B12" s="358"/>
      <c r="C12" s="352"/>
      <c r="D12" s="352"/>
      <c r="E12" s="352" t="s">
        <v>526</v>
      </c>
      <c r="F12" s="352" t="s">
        <v>522</v>
      </c>
      <c r="G12" s="352"/>
      <c r="H12" s="352"/>
      <c r="I12" s="352"/>
      <c r="J12" s="352" t="s">
        <v>526</v>
      </c>
      <c r="K12" s="95" t="s">
        <v>64</v>
      </c>
      <c r="L12" s="95" t="s">
        <v>86</v>
      </c>
      <c r="M12" s="352" t="s">
        <v>522</v>
      </c>
      <c r="N12" s="352"/>
      <c r="O12" s="352" t="s">
        <v>26</v>
      </c>
      <c r="P12" s="95" t="s">
        <v>25</v>
      </c>
      <c r="Q12" s="355"/>
    </row>
    <row r="13" spans="1:17" ht="211.5" customHeight="1">
      <c r="A13" s="357"/>
      <c r="B13" s="358"/>
      <c r="C13" s="352"/>
      <c r="D13" s="352"/>
      <c r="E13" s="352"/>
      <c r="F13" s="352"/>
      <c r="G13" s="352"/>
      <c r="H13" s="352"/>
      <c r="I13" s="352"/>
      <c r="J13" s="352"/>
      <c r="K13" s="95" t="s">
        <v>87</v>
      </c>
      <c r="L13" s="106">
        <v>2000</v>
      </c>
      <c r="M13" s="352"/>
      <c r="N13" s="352"/>
      <c r="O13" s="352"/>
      <c r="P13" s="95" t="s">
        <v>27</v>
      </c>
      <c r="Q13" s="355"/>
    </row>
    <row r="14" spans="1:17" s="15" customFormat="1" ht="10.5" customHeight="1">
      <c r="A14" s="8">
        <v>1</v>
      </c>
      <c r="B14" s="8">
        <v>2</v>
      </c>
      <c r="C14" s="8">
        <v>3</v>
      </c>
      <c r="D14" s="8">
        <v>4</v>
      </c>
      <c r="E14" s="113">
        <v>4</v>
      </c>
      <c r="F14" s="113">
        <v>5</v>
      </c>
      <c r="G14" s="8">
        <v>7</v>
      </c>
      <c r="H14" s="8">
        <v>6</v>
      </c>
      <c r="I14" s="8">
        <v>7</v>
      </c>
      <c r="J14" s="8">
        <v>8</v>
      </c>
      <c r="K14" s="8"/>
      <c r="L14" s="8"/>
      <c r="M14" s="8">
        <v>9</v>
      </c>
      <c r="N14" s="8">
        <v>10</v>
      </c>
      <c r="O14" s="8">
        <v>11</v>
      </c>
      <c r="P14" s="8">
        <v>12</v>
      </c>
      <c r="Q14" s="8" t="s">
        <v>279</v>
      </c>
    </row>
    <row r="15" spans="1:17" ht="18.75">
      <c r="A15" s="99" t="s">
        <v>105</v>
      </c>
      <c r="B15" s="72" t="s">
        <v>106</v>
      </c>
      <c r="C15" s="84">
        <f>C16</f>
        <v>47.5</v>
      </c>
      <c r="D15" s="84"/>
      <c r="E15" s="73">
        <f>E16</f>
        <v>25</v>
      </c>
      <c r="F15" s="73">
        <f>F16</f>
        <v>0</v>
      </c>
      <c r="G15" s="84"/>
      <c r="H15" s="73">
        <f aca="true" t="shared" si="0" ref="H15:P15">H16</f>
        <v>4.5</v>
      </c>
      <c r="I15" s="73">
        <f t="shared" si="0"/>
        <v>0</v>
      </c>
      <c r="J15" s="73">
        <f t="shared" si="0"/>
        <v>0</v>
      </c>
      <c r="K15" s="73">
        <f t="shared" si="0"/>
        <v>0</v>
      </c>
      <c r="L15" s="73">
        <f t="shared" si="0"/>
        <v>0</v>
      </c>
      <c r="M15" s="73">
        <f t="shared" si="0"/>
        <v>0</v>
      </c>
      <c r="N15" s="73">
        <f t="shared" si="0"/>
        <v>4.5</v>
      </c>
      <c r="O15" s="73">
        <f t="shared" si="0"/>
        <v>4.5</v>
      </c>
      <c r="P15" s="73">
        <f t="shared" si="0"/>
        <v>4.5</v>
      </c>
      <c r="Q15" s="74">
        <f aca="true" t="shared" si="1" ref="Q15:Q84">H15+C15</f>
        <v>52</v>
      </c>
    </row>
    <row r="16" spans="1:17" ht="18.75">
      <c r="A16" s="129" t="s">
        <v>66</v>
      </c>
      <c r="B16" s="75" t="s">
        <v>67</v>
      </c>
      <c r="C16" s="86">
        <v>47.5</v>
      </c>
      <c r="D16" s="86"/>
      <c r="E16" s="80">
        <v>25</v>
      </c>
      <c r="F16" s="80"/>
      <c r="G16" s="86"/>
      <c r="H16" s="76">
        <v>4.5</v>
      </c>
      <c r="I16" s="76"/>
      <c r="J16" s="76"/>
      <c r="K16" s="76"/>
      <c r="L16" s="76"/>
      <c r="M16" s="76"/>
      <c r="N16" s="76">
        <v>4.5</v>
      </c>
      <c r="O16" s="76">
        <v>4.5</v>
      </c>
      <c r="P16" s="76">
        <v>4.5</v>
      </c>
      <c r="Q16" s="74">
        <f t="shared" si="1"/>
        <v>52</v>
      </c>
    </row>
    <row r="17" spans="1:17" ht="18.75" hidden="1">
      <c r="A17" s="71"/>
      <c r="B17" s="75"/>
      <c r="C17" s="188"/>
      <c r="D17" s="188"/>
      <c r="E17" s="76"/>
      <c r="F17" s="76"/>
      <c r="G17" s="188"/>
      <c r="H17" s="76"/>
      <c r="I17" s="76"/>
      <c r="J17" s="76"/>
      <c r="K17" s="76"/>
      <c r="L17" s="76"/>
      <c r="M17" s="76"/>
      <c r="N17" s="76"/>
      <c r="O17" s="76"/>
      <c r="P17" s="76"/>
      <c r="Q17" s="74">
        <f t="shared" si="1"/>
        <v>0</v>
      </c>
    </row>
    <row r="18" spans="1:17" ht="75" hidden="1">
      <c r="A18" s="71"/>
      <c r="B18" s="75" t="s">
        <v>225</v>
      </c>
      <c r="C18" s="189"/>
      <c r="D18" s="189"/>
      <c r="E18" s="78"/>
      <c r="F18" s="78"/>
      <c r="G18" s="189"/>
      <c r="H18" s="76"/>
      <c r="I18" s="76"/>
      <c r="J18" s="76"/>
      <c r="K18" s="76"/>
      <c r="L18" s="76"/>
      <c r="M18" s="76"/>
      <c r="N18" s="76"/>
      <c r="O18" s="76"/>
      <c r="P18" s="76"/>
      <c r="Q18" s="74">
        <f t="shared" si="1"/>
        <v>0</v>
      </c>
    </row>
    <row r="19" spans="1:17" ht="37.5" hidden="1">
      <c r="A19" s="71"/>
      <c r="B19" s="77" t="s">
        <v>578</v>
      </c>
      <c r="C19" s="131"/>
      <c r="D19" s="189"/>
      <c r="E19" s="78"/>
      <c r="F19" s="78"/>
      <c r="G19" s="189"/>
      <c r="H19" s="76"/>
      <c r="I19" s="76"/>
      <c r="J19" s="76"/>
      <c r="K19" s="76"/>
      <c r="L19" s="76"/>
      <c r="M19" s="76"/>
      <c r="N19" s="76"/>
      <c r="O19" s="76"/>
      <c r="P19" s="76"/>
      <c r="Q19" s="74">
        <f t="shared" si="1"/>
        <v>0</v>
      </c>
    </row>
    <row r="20" spans="1:17" ht="18.75" hidden="1">
      <c r="A20" s="99" t="s">
        <v>103</v>
      </c>
      <c r="B20" s="72" t="s">
        <v>15</v>
      </c>
      <c r="C20" s="84">
        <f>C21</f>
        <v>0</v>
      </c>
      <c r="D20" s="84"/>
      <c r="E20" s="73">
        <f>E21</f>
        <v>0</v>
      </c>
      <c r="F20" s="73">
        <f>F21</f>
        <v>0</v>
      </c>
      <c r="G20" s="84"/>
      <c r="H20" s="73">
        <f aca="true" t="shared" si="2" ref="H20:P20">H21</f>
        <v>0</v>
      </c>
      <c r="I20" s="73">
        <f t="shared" si="2"/>
        <v>0</v>
      </c>
      <c r="J20" s="73">
        <f t="shared" si="2"/>
        <v>0</v>
      </c>
      <c r="K20" s="73">
        <f t="shared" si="2"/>
        <v>0</v>
      </c>
      <c r="L20" s="73">
        <f t="shared" si="2"/>
        <v>0</v>
      </c>
      <c r="M20" s="73">
        <f t="shared" si="2"/>
        <v>0</v>
      </c>
      <c r="N20" s="73">
        <f t="shared" si="2"/>
        <v>0</v>
      </c>
      <c r="O20" s="73">
        <f t="shared" si="2"/>
        <v>0</v>
      </c>
      <c r="P20" s="73">
        <f t="shared" si="2"/>
        <v>0</v>
      </c>
      <c r="Q20" s="74">
        <f t="shared" si="1"/>
        <v>0</v>
      </c>
    </row>
    <row r="21" spans="1:17" ht="18.75" hidden="1">
      <c r="A21" s="71" t="s">
        <v>94</v>
      </c>
      <c r="B21" s="75" t="s">
        <v>118</v>
      </c>
      <c r="C21" s="80"/>
      <c r="D21" s="86"/>
      <c r="E21" s="80"/>
      <c r="F21" s="80"/>
      <c r="G21" s="188"/>
      <c r="H21" s="76"/>
      <c r="I21" s="76"/>
      <c r="J21" s="76"/>
      <c r="K21" s="76"/>
      <c r="L21" s="76"/>
      <c r="M21" s="76"/>
      <c r="N21" s="76"/>
      <c r="O21" s="76"/>
      <c r="P21" s="76"/>
      <c r="Q21" s="74">
        <f t="shared" si="1"/>
        <v>0</v>
      </c>
    </row>
    <row r="22" spans="1:17" ht="18.75" hidden="1">
      <c r="A22" s="71"/>
      <c r="B22" s="77" t="s">
        <v>462</v>
      </c>
      <c r="C22" s="81">
        <v>0.0331</v>
      </c>
      <c r="D22" s="131"/>
      <c r="E22" s="81"/>
      <c r="F22" s="81"/>
      <c r="G22" s="189"/>
      <c r="H22" s="78"/>
      <c r="I22" s="78"/>
      <c r="J22" s="78"/>
      <c r="K22" s="78"/>
      <c r="L22" s="78"/>
      <c r="M22" s="78"/>
      <c r="N22" s="78"/>
      <c r="O22" s="78"/>
      <c r="P22" s="78"/>
      <c r="Q22" s="74">
        <f t="shared" si="1"/>
        <v>0.0331</v>
      </c>
    </row>
    <row r="23" spans="1:17" ht="37.5" hidden="1">
      <c r="A23" s="71"/>
      <c r="B23" s="77" t="s">
        <v>578</v>
      </c>
      <c r="C23" s="81"/>
      <c r="D23" s="131"/>
      <c r="E23" s="81"/>
      <c r="F23" s="81"/>
      <c r="G23" s="189"/>
      <c r="H23" s="78"/>
      <c r="I23" s="78"/>
      <c r="J23" s="78"/>
      <c r="K23" s="78"/>
      <c r="L23" s="78"/>
      <c r="M23" s="78"/>
      <c r="N23" s="78"/>
      <c r="O23" s="78"/>
      <c r="P23" s="78"/>
      <c r="Q23" s="74">
        <f t="shared" si="1"/>
        <v>0</v>
      </c>
    </row>
    <row r="24" spans="1:17" ht="18.75">
      <c r="A24" s="99" t="s">
        <v>514</v>
      </c>
      <c r="B24" s="72" t="s">
        <v>515</v>
      </c>
      <c r="C24" s="73">
        <f>SUM(C25+C36+C44)</f>
        <v>331.8</v>
      </c>
      <c r="D24" s="74"/>
      <c r="E24" s="73">
        <f aca="true" t="shared" si="3" ref="E24:P24">SUM(E25+E36+E44)</f>
        <v>9.5</v>
      </c>
      <c r="F24" s="73">
        <f t="shared" si="3"/>
        <v>180</v>
      </c>
      <c r="G24" s="73">
        <f t="shared" si="3"/>
        <v>0</v>
      </c>
      <c r="H24" s="73">
        <f t="shared" si="3"/>
        <v>30</v>
      </c>
      <c r="I24" s="73">
        <f t="shared" si="3"/>
        <v>0</v>
      </c>
      <c r="J24" s="73">
        <f t="shared" si="3"/>
        <v>0</v>
      </c>
      <c r="K24" s="73">
        <f t="shared" si="3"/>
        <v>0</v>
      </c>
      <c r="L24" s="73">
        <f t="shared" si="3"/>
        <v>0</v>
      </c>
      <c r="M24" s="73">
        <f t="shared" si="3"/>
        <v>0</v>
      </c>
      <c r="N24" s="73">
        <f t="shared" si="3"/>
        <v>30</v>
      </c>
      <c r="O24" s="73">
        <f t="shared" si="3"/>
        <v>30</v>
      </c>
      <c r="P24" s="73">
        <f t="shared" si="3"/>
        <v>30</v>
      </c>
      <c r="Q24" s="74">
        <f t="shared" si="1"/>
        <v>361.8</v>
      </c>
    </row>
    <row r="25" spans="1:17" ht="18.75">
      <c r="A25" s="71" t="s">
        <v>68</v>
      </c>
      <c r="B25" s="75" t="s">
        <v>512</v>
      </c>
      <c r="C25" s="76">
        <v>330.8</v>
      </c>
      <c r="D25" s="74"/>
      <c r="E25" s="197">
        <v>9.5</v>
      </c>
      <c r="F25" s="197">
        <v>180</v>
      </c>
      <c r="G25" s="74"/>
      <c r="H25" s="197">
        <v>30</v>
      </c>
      <c r="I25" s="197"/>
      <c r="J25" s="197"/>
      <c r="K25" s="197"/>
      <c r="L25" s="197"/>
      <c r="M25" s="197"/>
      <c r="N25" s="197">
        <v>30</v>
      </c>
      <c r="O25" s="197">
        <v>30</v>
      </c>
      <c r="P25" s="197">
        <v>30</v>
      </c>
      <c r="Q25" s="74">
        <f t="shared" si="1"/>
        <v>360.8</v>
      </c>
    </row>
    <row r="26" spans="1:17" ht="18.75">
      <c r="A26" s="71"/>
      <c r="B26" s="77" t="s">
        <v>513</v>
      </c>
      <c r="C26" s="78">
        <v>14</v>
      </c>
      <c r="D26" s="74"/>
      <c r="E26" s="74"/>
      <c r="F26" s="74"/>
      <c r="G26" s="74"/>
      <c r="H26" s="74"/>
      <c r="I26" s="74"/>
      <c r="J26" s="74"/>
      <c r="K26" s="74"/>
      <c r="L26" s="74"/>
      <c r="M26" s="74"/>
      <c r="N26" s="74"/>
      <c r="O26" s="74"/>
      <c r="P26" s="74"/>
      <c r="Q26" s="74">
        <f t="shared" si="1"/>
        <v>14</v>
      </c>
    </row>
    <row r="27" spans="1:17" ht="18.75" hidden="1">
      <c r="A27" s="79" t="s">
        <v>92</v>
      </c>
      <c r="B27" s="72" t="s">
        <v>93</v>
      </c>
      <c r="C27" s="73">
        <v>0</v>
      </c>
      <c r="D27" s="74"/>
      <c r="E27" s="74">
        <v>0</v>
      </c>
      <c r="F27" s="74">
        <v>0</v>
      </c>
      <c r="G27" s="74"/>
      <c r="H27" s="74">
        <v>0</v>
      </c>
      <c r="I27" s="74">
        <v>0</v>
      </c>
      <c r="J27" s="74">
        <v>0</v>
      </c>
      <c r="K27" s="74"/>
      <c r="L27" s="74"/>
      <c r="M27" s="74">
        <v>0</v>
      </c>
      <c r="N27" s="74">
        <v>0</v>
      </c>
      <c r="O27" s="74">
        <v>0</v>
      </c>
      <c r="P27" s="74">
        <v>0</v>
      </c>
      <c r="Q27" s="74">
        <f t="shared" si="1"/>
        <v>0</v>
      </c>
    </row>
    <row r="28" spans="1:17" ht="37.5" hidden="1">
      <c r="A28" s="71" t="s">
        <v>139</v>
      </c>
      <c r="B28" s="75" t="s">
        <v>198</v>
      </c>
      <c r="C28" s="76"/>
      <c r="D28" s="80"/>
      <c r="E28" s="80"/>
      <c r="F28" s="80"/>
      <c r="G28" s="80"/>
      <c r="H28" s="80"/>
      <c r="I28" s="80"/>
      <c r="J28" s="80"/>
      <c r="K28" s="80"/>
      <c r="L28" s="80"/>
      <c r="M28" s="80"/>
      <c r="N28" s="80"/>
      <c r="O28" s="80"/>
      <c r="P28" s="76"/>
      <c r="Q28" s="74">
        <f t="shared" si="1"/>
        <v>0</v>
      </c>
    </row>
    <row r="29" spans="1:17" ht="18.75" hidden="1">
      <c r="A29" s="71"/>
      <c r="B29" s="75" t="s">
        <v>476</v>
      </c>
      <c r="C29" s="80"/>
      <c r="D29" s="80"/>
      <c r="E29" s="80"/>
      <c r="F29" s="80"/>
      <c r="G29" s="80"/>
      <c r="H29" s="74"/>
      <c r="I29" s="74"/>
      <c r="J29" s="74"/>
      <c r="K29" s="74"/>
      <c r="L29" s="74"/>
      <c r="M29" s="74"/>
      <c r="N29" s="74"/>
      <c r="O29" s="74"/>
      <c r="P29" s="73"/>
      <c r="Q29" s="74">
        <f t="shared" si="1"/>
        <v>0</v>
      </c>
    </row>
    <row r="30" spans="1:17" ht="18.75" hidden="1">
      <c r="A30" s="71"/>
      <c r="B30" s="77" t="s">
        <v>8</v>
      </c>
      <c r="C30" s="80"/>
      <c r="D30" s="80"/>
      <c r="E30" s="80"/>
      <c r="F30" s="80"/>
      <c r="G30" s="80"/>
      <c r="H30" s="80"/>
      <c r="I30" s="80"/>
      <c r="J30" s="80"/>
      <c r="K30" s="80"/>
      <c r="L30" s="80"/>
      <c r="M30" s="80"/>
      <c r="N30" s="80"/>
      <c r="O30" s="80"/>
      <c r="P30" s="73"/>
      <c r="Q30" s="74">
        <f t="shared" si="1"/>
        <v>0</v>
      </c>
    </row>
    <row r="31" spans="1:17" ht="56.25" hidden="1">
      <c r="A31" s="71"/>
      <c r="B31" s="77" t="s">
        <v>9</v>
      </c>
      <c r="C31" s="81"/>
      <c r="D31" s="81"/>
      <c r="E31" s="81"/>
      <c r="F31" s="81"/>
      <c r="G31" s="81"/>
      <c r="H31" s="74"/>
      <c r="I31" s="74"/>
      <c r="J31" s="74"/>
      <c r="K31" s="74"/>
      <c r="L31" s="74"/>
      <c r="M31" s="74"/>
      <c r="N31" s="74"/>
      <c r="O31" s="74"/>
      <c r="P31" s="73"/>
      <c r="Q31" s="74">
        <f t="shared" si="1"/>
        <v>0</v>
      </c>
    </row>
    <row r="32" spans="1:17" ht="37.5" hidden="1">
      <c r="A32" s="71"/>
      <c r="B32" s="82" t="s">
        <v>11</v>
      </c>
      <c r="C32" s="81"/>
      <c r="D32" s="81"/>
      <c r="E32" s="81"/>
      <c r="F32" s="81"/>
      <c r="G32" s="81"/>
      <c r="H32" s="74"/>
      <c r="I32" s="74"/>
      <c r="J32" s="74"/>
      <c r="K32" s="74"/>
      <c r="L32" s="74"/>
      <c r="M32" s="74"/>
      <c r="N32" s="74"/>
      <c r="O32" s="74"/>
      <c r="P32" s="73"/>
      <c r="Q32" s="74">
        <f t="shared" si="1"/>
        <v>0</v>
      </c>
    </row>
    <row r="33" spans="1:17" ht="37.5" hidden="1">
      <c r="A33" s="71"/>
      <c r="B33" s="82" t="s">
        <v>11</v>
      </c>
      <c r="C33" s="81"/>
      <c r="D33" s="81"/>
      <c r="E33" s="81"/>
      <c r="F33" s="81"/>
      <c r="G33" s="81"/>
      <c r="H33" s="74"/>
      <c r="I33" s="74"/>
      <c r="J33" s="74"/>
      <c r="K33" s="74"/>
      <c r="L33" s="74"/>
      <c r="M33" s="74"/>
      <c r="N33" s="74"/>
      <c r="O33" s="74"/>
      <c r="P33" s="73"/>
      <c r="Q33" s="74">
        <f t="shared" si="1"/>
        <v>0</v>
      </c>
    </row>
    <row r="34" spans="1:17" ht="18.75" hidden="1">
      <c r="A34" s="71" t="s">
        <v>185</v>
      </c>
      <c r="B34" s="75" t="s">
        <v>186</v>
      </c>
      <c r="C34" s="80"/>
      <c r="D34" s="80"/>
      <c r="E34" s="74"/>
      <c r="F34" s="74"/>
      <c r="G34" s="74"/>
      <c r="H34" s="74"/>
      <c r="I34" s="74"/>
      <c r="J34" s="74"/>
      <c r="K34" s="74"/>
      <c r="L34" s="74"/>
      <c r="M34" s="74"/>
      <c r="N34" s="74"/>
      <c r="O34" s="74"/>
      <c r="P34" s="73"/>
      <c r="Q34" s="74">
        <f t="shared" si="1"/>
        <v>0</v>
      </c>
    </row>
    <row r="35" spans="1:17" ht="18.75" hidden="1">
      <c r="A35" s="71"/>
      <c r="B35" s="75" t="s">
        <v>223</v>
      </c>
      <c r="C35" s="80"/>
      <c r="D35" s="80"/>
      <c r="E35" s="74"/>
      <c r="F35" s="74"/>
      <c r="G35" s="74"/>
      <c r="H35" s="74"/>
      <c r="I35" s="74"/>
      <c r="J35" s="74"/>
      <c r="K35" s="74"/>
      <c r="L35" s="74"/>
      <c r="M35" s="74"/>
      <c r="N35" s="74"/>
      <c r="O35" s="74"/>
      <c r="P35" s="73"/>
      <c r="Q35" s="74">
        <f t="shared" si="1"/>
        <v>0</v>
      </c>
    </row>
    <row r="36" spans="1:17" ht="18.75">
      <c r="A36" s="71" t="s">
        <v>144</v>
      </c>
      <c r="B36" s="75" t="s">
        <v>201</v>
      </c>
      <c r="C36" s="80">
        <v>0.2</v>
      </c>
      <c r="D36" s="80"/>
      <c r="E36" s="80"/>
      <c r="F36" s="80"/>
      <c r="G36" s="80"/>
      <c r="H36" s="80"/>
      <c r="I36" s="80"/>
      <c r="J36" s="74"/>
      <c r="K36" s="74"/>
      <c r="L36" s="74"/>
      <c r="M36" s="74"/>
      <c r="N36" s="80"/>
      <c r="O36" s="80"/>
      <c r="P36" s="73"/>
      <c r="Q36" s="74">
        <f t="shared" si="1"/>
        <v>0.2</v>
      </c>
    </row>
    <row r="37" spans="1:17" ht="37.5" hidden="1">
      <c r="A37" s="71"/>
      <c r="B37" s="77" t="s">
        <v>578</v>
      </c>
      <c r="C37" s="78"/>
      <c r="D37" s="80"/>
      <c r="E37" s="80"/>
      <c r="F37" s="80"/>
      <c r="G37" s="80"/>
      <c r="H37" s="80"/>
      <c r="I37" s="80"/>
      <c r="J37" s="80"/>
      <c r="K37" s="80"/>
      <c r="L37" s="80"/>
      <c r="M37" s="80"/>
      <c r="N37" s="80"/>
      <c r="O37" s="80"/>
      <c r="P37" s="73"/>
      <c r="Q37" s="74">
        <f t="shared" si="1"/>
        <v>0</v>
      </c>
    </row>
    <row r="38" spans="1:17" ht="18.75" hidden="1">
      <c r="A38" s="71"/>
      <c r="B38" s="77" t="s">
        <v>509</v>
      </c>
      <c r="C38" s="78"/>
      <c r="D38" s="81"/>
      <c r="E38" s="81"/>
      <c r="F38" s="80"/>
      <c r="G38" s="80"/>
      <c r="H38" s="80"/>
      <c r="I38" s="80"/>
      <c r="J38" s="80"/>
      <c r="K38" s="80"/>
      <c r="L38" s="80"/>
      <c r="M38" s="80"/>
      <c r="N38" s="80"/>
      <c r="O38" s="80"/>
      <c r="P38" s="73"/>
      <c r="Q38" s="74">
        <f t="shared" si="1"/>
        <v>0</v>
      </c>
    </row>
    <row r="39" spans="1:17" ht="19.5" hidden="1">
      <c r="A39" s="71"/>
      <c r="B39" s="77" t="s">
        <v>119</v>
      </c>
      <c r="C39" s="81"/>
      <c r="D39" s="81"/>
      <c r="E39" s="81"/>
      <c r="F39" s="80"/>
      <c r="G39" s="80"/>
      <c r="H39" s="81"/>
      <c r="I39" s="81"/>
      <c r="J39" s="83"/>
      <c r="K39" s="83"/>
      <c r="L39" s="83"/>
      <c r="M39" s="83"/>
      <c r="N39" s="81"/>
      <c r="O39" s="81"/>
      <c r="P39" s="73"/>
      <c r="Q39" s="74">
        <f t="shared" si="1"/>
        <v>0</v>
      </c>
    </row>
    <row r="40" spans="1:17" ht="18.75" hidden="1">
      <c r="A40" s="71" t="s">
        <v>69</v>
      </c>
      <c r="B40" s="75" t="s">
        <v>202</v>
      </c>
      <c r="C40" s="80"/>
      <c r="D40" s="80"/>
      <c r="E40" s="80"/>
      <c r="F40" s="80"/>
      <c r="G40" s="80"/>
      <c r="H40" s="80"/>
      <c r="I40" s="80"/>
      <c r="J40" s="74"/>
      <c r="K40" s="74"/>
      <c r="L40" s="74"/>
      <c r="M40" s="74"/>
      <c r="N40" s="73"/>
      <c r="O40" s="73"/>
      <c r="P40" s="73"/>
      <c r="Q40" s="74">
        <f t="shared" si="1"/>
        <v>0</v>
      </c>
    </row>
    <row r="41" spans="1:17" ht="37.5" hidden="1">
      <c r="A41" s="71"/>
      <c r="B41" s="77" t="s">
        <v>578</v>
      </c>
      <c r="C41" s="81"/>
      <c r="D41" s="80"/>
      <c r="E41" s="80"/>
      <c r="F41" s="80"/>
      <c r="G41" s="80"/>
      <c r="H41" s="80"/>
      <c r="I41" s="80"/>
      <c r="J41" s="74"/>
      <c r="K41" s="74"/>
      <c r="L41" s="74"/>
      <c r="M41" s="74"/>
      <c r="N41" s="73"/>
      <c r="O41" s="73"/>
      <c r="P41" s="73"/>
      <c r="Q41" s="74">
        <f t="shared" si="1"/>
        <v>0</v>
      </c>
    </row>
    <row r="42" spans="1:17" ht="18.75" hidden="1">
      <c r="A42" s="71" t="s">
        <v>70</v>
      </c>
      <c r="B42" s="75" t="s">
        <v>147</v>
      </c>
      <c r="C42" s="80"/>
      <c r="D42" s="80"/>
      <c r="E42" s="80"/>
      <c r="F42" s="80"/>
      <c r="G42" s="80"/>
      <c r="H42" s="80"/>
      <c r="I42" s="80"/>
      <c r="J42" s="74"/>
      <c r="K42" s="74"/>
      <c r="L42" s="74"/>
      <c r="M42" s="74"/>
      <c r="N42" s="73"/>
      <c r="O42" s="73"/>
      <c r="P42" s="73"/>
      <c r="Q42" s="74">
        <f t="shared" si="1"/>
        <v>0</v>
      </c>
    </row>
    <row r="43" spans="1:17" ht="37.5" hidden="1">
      <c r="A43" s="71"/>
      <c r="B43" s="77" t="s">
        <v>578</v>
      </c>
      <c r="C43" s="81"/>
      <c r="D43" s="80"/>
      <c r="E43" s="80"/>
      <c r="F43" s="80"/>
      <c r="G43" s="80"/>
      <c r="H43" s="80"/>
      <c r="I43" s="80"/>
      <c r="J43" s="74"/>
      <c r="K43" s="74"/>
      <c r="L43" s="74"/>
      <c r="M43" s="74"/>
      <c r="N43" s="73"/>
      <c r="O43" s="73"/>
      <c r="P43" s="73"/>
      <c r="Q43" s="74">
        <f t="shared" si="1"/>
        <v>0</v>
      </c>
    </row>
    <row r="44" spans="1:17" ht="24.75" customHeight="1">
      <c r="A44" s="71" t="s">
        <v>101</v>
      </c>
      <c r="B44" s="75" t="s">
        <v>203</v>
      </c>
      <c r="C44" s="80">
        <v>0.8</v>
      </c>
      <c r="D44" s="80"/>
      <c r="E44" s="76"/>
      <c r="F44" s="76"/>
      <c r="G44" s="76"/>
      <c r="H44" s="76"/>
      <c r="I44" s="76"/>
      <c r="J44" s="76"/>
      <c r="K44" s="76"/>
      <c r="L44" s="76"/>
      <c r="M44" s="76"/>
      <c r="N44" s="76"/>
      <c r="O44" s="76"/>
      <c r="P44" s="76"/>
      <c r="Q44" s="74">
        <f t="shared" si="1"/>
        <v>0.8</v>
      </c>
    </row>
    <row r="45" spans="1:17" ht="24.75" customHeight="1" hidden="1">
      <c r="A45" s="71" t="s">
        <v>170</v>
      </c>
      <c r="B45" s="75" t="s">
        <v>171</v>
      </c>
      <c r="C45" s="80"/>
      <c r="D45" s="80"/>
      <c r="E45" s="76"/>
      <c r="F45" s="76"/>
      <c r="G45" s="76"/>
      <c r="H45" s="76"/>
      <c r="I45" s="76"/>
      <c r="J45" s="76"/>
      <c r="K45" s="76"/>
      <c r="L45" s="76"/>
      <c r="M45" s="76"/>
      <c r="N45" s="76"/>
      <c r="O45" s="76"/>
      <c r="P45" s="76"/>
      <c r="Q45" s="74">
        <f t="shared" si="1"/>
        <v>0</v>
      </c>
    </row>
    <row r="46" spans="1:17" ht="24.75" customHeight="1" hidden="1">
      <c r="A46" s="71"/>
      <c r="B46" s="77" t="s">
        <v>578</v>
      </c>
      <c r="C46" s="81"/>
      <c r="D46" s="80"/>
      <c r="E46" s="76"/>
      <c r="F46" s="76"/>
      <c r="G46" s="76"/>
      <c r="H46" s="76"/>
      <c r="I46" s="76"/>
      <c r="J46" s="76"/>
      <c r="K46" s="76"/>
      <c r="L46" s="76"/>
      <c r="M46" s="76"/>
      <c r="N46" s="76"/>
      <c r="O46" s="76"/>
      <c r="P46" s="76"/>
      <c r="Q46" s="74">
        <f t="shared" si="1"/>
        <v>0</v>
      </c>
    </row>
    <row r="47" spans="1:17" ht="24.75" customHeight="1" hidden="1">
      <c r="A47" s="71" t="s">
        <v>170</v>
      </c>
      <c r="B47" s="75" t="s">
        <v>171</v>
      </c>
      <c r="C47" s="80"/>
      <c r="D47" s="80"/>
      <c r="E47" s="76"/>
      <c r="F47" s="76"/>
      <c r="G47" s="76"/>
      <c r="H47" s="76"/>
      <c r="I47" s="76"/>
      <c r="J47" s="76"/>
      <c r="K47" s="76"/>
      <c r="L47" s="76"/>
      <c r="M47" s="76"/>
      <c r="N47" s="76"/>
      <c r="O47" s="76"/>
      <c r="P47" s="76"/>
      <c r="Q47" s="74">
        <f t="shared" si="1"/>
        <v>0</v>
      </c>
    </row>
    <row r="48" spans="1:17" ht="31.5" customHeight="1" hidden="1">
      <c r="A48" s="71" t="s">
        <v>156</v>
      </c>
      <c r="B48" s="75" t="s">
        <v>157</v>
      </c>
      <c r="C48" s="80"/>
      <c r="D48" s="80"/>
      <c r="E48" s="76"/>
      <c r="F48" s="76"/>
      <c r="G48" s="76"/>
      <c r="H48" s="76"/>
      <c r="I48" s="76"/>
      <c r="J48" s="76"/>
      <c r="K48" s="76"/>
      <c r="L48" s="76"/>
      <c r="M48" s="76"/>
      <c r="N48" s="76"/>
      <c r="O48" s="76"/>
      <c r="P48" s="76"/>
      <c r="Q48" s="74">
        <f t="shared" si="1"/>
        <v>0</v>
      </c>
    </row>
    <row r="49" spans="1:17" ht="31.5" customHeight="1" hidden="1">
      <c r="A49" s="71"/>
      <c r="B49" s="77" t="s">
        <v>578</v>
      </c>
      <c r="C49" s="81"/>
      <c r="D49" s="80"/>
      <c r="E49" s="76"/>
      <c r="F49" s="76"/>
      <c r="G49" s="76"/>
      <c r="H49" s="76"/>
      <c r="I49" s="76"/>
      <c r="J49" s="76"/>
      <c r="K49" s="76"/>
      <c r="L49" s="76"/>
      <c r="M49" s="76"/>
      <c r="N49" s="76"/>
      <c r="O49" s="76"/>
      <c r="P49" s="76"/>
      <c r="Q49" s="74">
        <f t="shared" si="1"/>
        <v>0</v>
      </c>
    </row>
    <row r="50" spans="1:17" ht="18.75">
      <c r="A50" s="112" t="s">
        <v>143</v>
      </c>
      <c r="B50" s="72" t="s">
        <v>88</v>
      </c>
      <c r="C50" s="84">
        <f>SUM(C51+C52+C55+C58)+C60+C64+C66</f>
        <v>-59.70834999999988</v>
      </c>
      <c r="D50" s="74"/>
      <c r="E50" s="84">
        <f aca="true" t="shared" si="4" ref="E50:P50">SUM(E51+E52+E55+E58)+E60+E64+E66</f>
        <v>-2.4956500000000688</v>
      </c>
      <c r="F50" s="84">
        <f t="shared" si="4"/>
        <v>-8.93389000000002</v>
      </c>
      <c r="G50" s="84">
        <f t="shared" si="4"/>
        <v>0</v>
      </c>
      <c r="H50" s="84">
        <f t="shared" si="4"/>
        <v>0</v>
      </c>
      <c r="I50" s="84">
        <f t="shared" si="4"/>
        <v>0</v>
      </c>
      <c r="J50" s="84">
        <f t="shared" si="4"/>
        <v>0</v>
      </c>
      <c r="K50" s="84">
        <f t="shared" si="4"/>
        <v>0</v>
      </c>
      <c r="L50" s="84">
        <f t="shared" si="4"/>
        <v>0</v>
      </c>
      <c r="M50" s="84">
        <f t="shared" si="4"/>
        <v>0</v>
      </c>
      <c r="N50" s="84">
        <f t="shared" si="4"/>
        <v>0</v>
      </c>
      <c r="O50" s="84">
        <f t="shared" si="4"/>
        <v>0</v>
      </c>
      <c r="P50" s="84">
        <f t="shared" si="4"/>
        <v>0</v>
      </c>
      <c r="Q50" s="85">
        <f t="shared" si="1"/>
        <v>-59.70834999999988</v>
      </c>
    </row>
    <row r="51" spans="1:17" ht="18.75">
      <c r="A51" s="71" t="s">
        <v>71</v>
      </c>
      <c r="B51" s="75" t="s">
        <v>142</v>
      </c>
      <c r="C51" s="86">
        <v>-742.55835</v>
      </c>
      <c r="D51" s="80"/>
      <c r="E51" s="86">
        <v>-422.49565</v>
      </c>
      <c r="F51" s="86">
        <v>-53.83389</v>
      </c>
      <c r="G51" s="80"/>
      <c r="H51" s="80"/>
      <c r="I51" s="80"/>
      <c r="J51" s="80"/>
      <c r="K51" s="80"/>
      <c r="L51" s="80"/>
      <c r="M51" s="80"/>
      <c r="N51" s="80"/>
      <c r="O51" s="80"/>
      <c r="P51" s="76"/>
      <c r="Q51" s="85">
        <f t="shared" si="1"/>
        <v>-742.55835</v>
      </c>
    </row>
    <row r="52" spans="1:17" ht="18.75" hidden="1">
      <c r="A52" s="71" t="s">
        <v>71</v>
      </c>
      <c r="B52" s="75" t="s">
        <v>226</v>
      </c>
      <c r="C52" s="80"/>
      <c r="D52" s="80"/>
      <c r="E52" s="80"/>
      <c r="F52" s="80"/>
      <c r="G52" s="80"/>
      <c r="H52" s="80"/>
      <c r="I52" s="80"/>
      <c r="J52" s="80"/>
      <c r="K52" s="80"/>
      <c r="L52" s="80"/>
      <c r="M52" s="80"/>
      <c r="N52" s="76"/>
      <c r="O52" s="76"/>
      <c r="P52" s="76"/>
      <c r="Q52" s="85">
        <f t="shared" si="1"/>
        <v>0</v>
      </c>
    </row>
    <row r="53" spans="1:17" ht="60" customHeight="1">
      <c r="A53" s="71"/>
      <c r="B53" s="347" t="s">
        <v>351</v>
      </c>
      <c r="C53" s="111">
        <v>-60.15835</v>
      </c>
      <c r="D53" s="109"/>
      <c r="E53" s="111">
        <v>-2.49565</v>
      </c>
      <c r="F53" s="111">
        <v>-8.93389</v>
      </c>
      <c r="G53" s="80"/>
      <c r="H53" s="86"/>
      <c r="I53" s="80"/>
      <c r="J53" s="80"/>
      <c r="K53" s="80"/>
      <c r="L53" s="80"/>
      <c r="M53" s="80"/>
      <c r="N53" s="76"/>
      <c r="O53" s="76"/>
      <c r="P53" s="76"/>
      <c r="Q53" s="85">
        <f t="shared" si="1"/>
        <v>-60.15835</v>
      </c>
    </row>
    <row r="54" spans="1:17" ht="37.5" hidden="1">
      <c r="A54" s="71"/>
      <c r="B54" s="77" t="s">
        <v>578</v>
      </c>
      <c r="C54" s="81"/>
      <c r="D54" s="80"/>
      <c r="E54" s="80"/>
      <c r="F54" s="80"/>
      <c r="G54" s="80"/>
      <c r="H54" s="81"/>
      <c r="I54" s="81"/>
      <c r="J54" s="81"/>
      <c r="K54" s="81"/>
      <c r="L54" s="81"/>
      <c r="M54" s="81"/>
      <c r="N54" s="81"/>
      <c r="O54" s="81"/>
      <c r="P54" s="76"/>
      <c r="Q54" s="85">
        <f t="shared" si="1"/>
        <v>0</v>
      </c>
    </row>
    <row r="55" spans="1:17" ht="18.75" hidden="1">
      <c r="A55" s="71" t="s">
        <v>21</v>
      </c>
      <c r="B55" s="75" t="s">
        <v>22</v>
      </c>
      <c r="C55" s="80"/>
      <c r="D55" s="80"/>
      <c r="E55" s="80"/>
      <c r="F55" s="80"/>
      <c r="G55" s="80"/>
      <c r="H55" s="80"/>
      <c r="I55" s="80"/>
      <c r="J55" s="80"/>
      <c r="K55" s="80"/>
      <c r="L55" s="80"/>
      <c r="M55" s="80"/>
      <c r="N55" s="76"/>
      <c r="O55" s="76"/>
      <c r="P55" s="76"/>
      <c r="Q55" s="85">
        <f t="shared" si="1"/>
        <v>0</v>
      </c>
    </row>
    <row r="56" spans="1:17" ht="37.5" hidden="1">
      <c r="A56" s="71"/>
      <c r="B56" s="77" t="s">
        <v>578</v>
      </c>
      <c r="C56" s="81"/>
      <c r="D56" s="80"/>
      <c r="E56" s="80"/>
      <c r="F56" s="80"/>
      <c r="G56" s="80"/>
      <c r="H56" s="80"/>
      <c r="I56" s="80"/>
      <c r="J56" s="80"/>
      <c r="K56" s="80"/>
      <c r="L56" s="80"/>
      <c r="M56" s="80"/>
      <c r="N56" s="76"/>
      <c r="O56" s="76"/>
      <c r="P56" s="76"/>
      <c r="Q56" s="85">
        <f t="shared" si="1"/>
        <v>0</v>
      </c>
    </row>
    <row r="57" spans="1:17" ht="18.75" hidden="1">
      <c r="A57" s="71"/>
      <c r="B57" s="77" t="s">
        <v>444</v>
      </c>
      <c r="C57" s="81"/>
      <c r="D57" s="80"/>
      <c r="E57" s="80"/>
      <c r="F57" s="81"/>
      <c r="G57" s="81"/>
      <c r="H57" s="81"/>
      <c r="I57" s="81"/>
      <c r="J57" s="81"/>
      <c r="K57" s="81"/>
      <c r="L57" s="81"/>
      <c r="M57" s="81"/>
      <c r="N57" s="78"/>
      <c r="O57" s="78"/>
      <c r="P57" s="76"/>
      <c r="Q57" s="85">
        <f t="shared" si="1"/>
        <v>0</v>
      </c>
    </row>
    <row r="58" spans="1:17" ht="18.75" hidden="1">
      <c r="A58" s="71" t="s">
        <v>23</v>
      </c>
      <c r="B58" s="75" t="s">
        <v>24</v>
      </c>
      <c r="C58" s="80"/>
      <c r="D58" s="80"/>
      <c r="E58" s="80"/>
      <c r="F58" s="80"/>
      <c r="G58" s="80"/>
      <c r="H58" s="80"/>
      <c r="I58" s="80"/>
      <c r="J58" s="80"/>
      <c r="K58" s="80"/>
      <c r="L58" s="80"/>
      <c r="M58" s="80"/>
      <c r="N58" s="76"/>
      <c r="O58" s="76"/>
      <c r="P58" s="76"/>
      <c r="Q58" s="85">
        <f t="shared" si="1"/>
        <v>0</v>
      </c>
    </row>
    <row r="59" spans="1:17" ht="37.5" hidden="1">
      <c r="A59" s="71"/>
      <c r="B59" s="77" t="s">
        <v>578</v>
      </c>
      <c r="C59" s="81"/>
      <c r="D59" s="80"/>
      <c r="E59" s="80"/>
      <c r="F59" s="80"/>
      <c r="G59" s="80"/>
      <c r="H59" s="81"/>
      <c r="I59" s="81"/>
      <c r="J59" s="81"/>
      <c r="K59" s="81"/>
      <c r="L59" s="81"/>
      <c r="M59" s="81"/>
      <c r="N59" s="78"/>
      <c r="O59" s="78"/>
      <c r="P59" s="76"/>
      <c r="Q59" s="85">
        <f t="shared" si="1"/>
        <v>0</v>
      </c>
    </row>
    <row r="60" spans="1:17" ht="18.75">
      <c r="A60" s="71" t="s">
        <v>21</v>
      </c>
      <c r="B60" s="75" t="s">
        <v>22</v>
      </c>
      <c r="C60" s="86">
        <v>-810.97845</v>
      </c>
      <c r="D60" s="86"/>
      <c r="E60" s="86">
        <v>-536.25293</v>
      </c>
      <c r="F60" s="86">
        <v>-48.03822</v>
      </c>
      <c r="G60" s="80"/>
      <c r="H60" s="86">
        <v>-71.53843</v>
      </c>
      <c r="I60" s="81"/>
      <c r="J60" s="81"/>
      <c r="K60" s="81"/>
      <c r="L60" s="81"/>
      <c r="M60" s="81"/>
      <c r="N60" s="86">
        <v>-71.53843</v>
      </c>
      <c r="O60" s="86">
        <v>-71.53843</v>
      </c>
      <c r="P60" s="76">
        <v>-20</v>
      </c>
      <c r="Q60" s="85">
        <f t="shared" si="1"/>
        <v>-882.5168799999999</v>
      </c>
    </row>
    <row r="61" spans="1:17" ht="18.75">
      <c r="A61" s="71"/>
      <c r="B61" s="75" t="s">
        <v>393</v>
      </c>
      <c r="C61" s="86"/>
      <c r="D61" s="86"/>
      <c r="E61" s="86"/>
      <c r="F61" s="86"/>
      <c r="G61" s="80"/>
      <c r="H61" s="86"/>
      <c r="I61" s="81"/>
      <c r="J61" s="81"/>
      <c r="K61" s="81"/>
      <c r="L61" s="81"/>
      <c r="M61" s="81"/>
      <c r="N61" s="86"/>
      <c r="O61" s="86"/>
      <c r="P61" s="76"/>
      <c r="Q61" s="74">
        <f t="shared" si="1"/>
        <v>0</v>
      </c>
    </row>
    <row r="62" spans="1:17" ht="18.75">
      <c r="A62" s="71"/>
      <c r="B62" s="77" t="s">
        <v>458</v>
      </c>
      <c r="C62" s="86"/>
      <c r="D62" s="86"/>
      <c r="E62" s="86"/>
      <c r="F62" s="86"/>
      <c r="G62" s="80"/>
      <c r="H62" s="111">
        <v>-31.53843</v>
      </c>
      <c r="I62" s="81"/>
      <c r="J62" s="81"/>
      <c r="K62" s="81"/>
      <c r="L62" s="81"/>
      <c r="M62" s="81"/>
      <c r="N62" s="111">
        <v>-31.53843</v>
      </c>
      <c r="O62" s="111">
        <v>-31.53843</v>
      </c>
      <c r="P62" s="76"/>
      <c r="Q62" s="85">
        <f t="shared" si="1"/>
        <v>-31.53843</v>
      </c>
    </row>
    <row r="63" spans="1:17" ht="18.75">
      <c r="A63" s="71"/>
      <c r="B63" s="77" t="s">
        <v>459</v>
      </c>
      <c r="C63" s="86"/>
      <c r="D63" s="86"/>
      <c r="E63" s="86"/>
      <c r="F63" s="86"/>
      <c r="G63" s="80"/>
      <c r="H63" s="111">
        <v>-20</v>
      </c>
      <c r="I63" s="81"/>
      <c r="J63" s="81"/>
      <c r="K63" s="81"/>
      <c r="L63" s="81"/>
      <c r="M63" s="81"/>
      <c r="N63" s="111">
        <v>-20</v>
      </c>
      <c r="O63" s="111">
        <v>-20</v>
      </c>
      <c r="P63" s="76"/>
      <c r="Q63" s="74">
        <f t="shared" si="1"/>
        <v>-20</v>
      </c>
    </row>
    <row r="64" spans="1:17" ht="18.75">
      <c r="A64" s="71" t="s">
        <v>23</v>
      </c>
      <c r="B64" s="75" t="s">
        <v>24</v>
      </c>
      <c r="C64" s="86">
        <v>-745.14776</v>
      </c>
      <c r="D64" s="86"/>
      <c r="E64" s="86">
        <v>-471.53483</v>
      </c>
      <c r="F64" s="86">
        <v>-50.89511</v>
      </c>
      <c r="G64" s="80"/>
      <c r="H64" s="197">
        <v>-2</v>
      </c>
      <c r="I64" s="197"/>
      <c r="J64" s="197"/>
      <c r="K64" s="197"/>
      <c r="L64" s="197"/>
      <c r="M64" s="197"/>
      <c r="N64" s="197">
        <v>-2</v>
      </c>
      <c r="O64" s="197">
        <v>-2</v>
      </c>
      <c r="P64" s="76"/>
      <c r="Q64" s="85">
        <f t="shared" si="1"/>
        <v>-747.14776</v>
      </c>
    </row>
    <row r="65" spans="1:17" ht="18.75">
      <c r="A65" s="71"/>
      <c r="B65" s="77" t="s">
        <v>482</v>
      </c>
      <c r="C65" s="86"/>
      <c r="D65" s="86"/>
      <c r="E65" s="86"/>
      <c r="F65" s="86"/>
      <c r="G65" s="80"/>
      <c r="H65" s="81">
        <v>-2</v>
      </c>
      <c r="I65" s="81"/>
      <c r="J65" s="81"/>
      <c r="K65" s="81"/>
      <c r="L65" s="81"/>
      <c r="M65" s="81"/>
      <c r="N65" s="81">
        <v>-2</v>
      </c>
      <c r="O65" s="81">
        <v>-2</v>
      </c>
      <c r="P65" s="76"/>
      <c r="Q65" s="74">
        <f t="shared" si="1"/>
        <v>-2</v>
      </c>
    </row>
    <row r="66" spans="1:17" ht="18.75">
      <c r="A66" s="71" t="s">
        <v>479</v>
      </c>
      <c r="B66" s="75" t="s">
        <v>480</v>
      </c>
      <c r="C66" s="86">
        <v>2238.97621</v>
      </c>
      <c r="D66" s="86"/>
      <c r="E66" s="86">
        <v>1427.78776</v>
      </c>
      <c r="F66" s="86">
        <v>143.83333</v>
      </c>
      <c r="G66" s="80"/>
      <c r="H66" s="86">
        <v>73.53843</v>
      </c>
      <c r="I66" s="81"/>
      <c r="J66" s="81"/>
      <c r="K66" s="81"/>
      <c r="L66" s="81"/>
      <c r="M66" s="81"/>
      <c r="N66" s="86">
        <v>73.53843</v>
      </c>
      <c r="O66" s="86">
        <v>73.53843</v>
      </c>
      <c r="P66" s="76">
        <v>20</v>
      </c>
      <c r="Q66" s="85">
        <f t="shared" si="1"/>
        <v>2312.51464</v>
      </c>
    </row>
    <row r="67" spans="1:17" ht="18.75">
      <c r="A67" s="71"/>
      <c r="B67" s="75" t="s">
        <v>393</v>
      </c>
      <c r="C67" s="86"/>
      <c r="D67" s="86"/>
      <c r="E67" s="86"/>
      <c r="F67" s="86"/>
      <c r="G67" s="80"/>
      <c r="H67" s="86"/>
      <c r="I67" s="81"/>
      <c r="J67" s="81"/>
      <c r="K67" s="81"/>
      <c r="L67" s="81"/>
      <c r="M67" s="81"/>
      <c r="N67" s="86"/>
      <c r="O67" s="86"/>
      <c r="P67" s="76"/>
      <c r="Q67" s="74">
        <f t="shared" si="1"/>
        <v>0</v>
      </c>
    </row>
    <row r="68" spans="1:17" ht="18.75">
      <c r="A68" s="71"/>
      <c r="B68" s="77" t="s">
        <v>458</v>
      </c>
      <c r="C68" s="111">
        <v>0.45</v>
      </c>
      <c r="D68" s="86"/>
      <c r="E68" s="86"/>
      <c r="F68" s="86"/>
      <c r="G68" s="80"/>
      <c r="H68" s="111">
        <v>33.53843</v>
      </c>
      <c r="I68" s="81"/>
      <c r="J68" s="81"/>
      <c r="K68" s="81"/>
      <c r="L68" s="81"/>
      <c r="M68" s="81"/>
      <c r="N68" s="111">
        <v>33.53843</v>
      </c>
      <c r="O68" s="111">
        <v>33.53843</v>
      </c>
      <c r="P68" s="76"/>
      <c r="Q68" s="74">
        <f t="shared" si="1"/>
        <v>33.98843</v>
      </c>
    </row>
    <row r="69" spans="1:17" ht="18.75">
      <c r="A69" s="71"/>
      <c r="B69" s="77" t="s">
        <v>459</v>
      </c>
      <c r="C69" s="86"/>
      <c r="D69" s="86"/>
      <c r="E69" s="86"/>
      <c r="F69" s="86"/>
      <c r="G69" s="80"/>
      <c r="H69" s="111">
        <v>20</v>
      </c>
      <c r="I69" s="81"/>
      <c r="J69" s="81"/>
      <c r="K69" s="81"/>
      <c r="L69" s="81"/>
      <c r="M69" s="81"/>
      <c r="N69" s="111">
        <v>20</v>
      </c>
      <c r="O69" s="111">
        <v>20</v>
      </c>
      <c r="P69" s="76"/>
      <c r="Q69" s="74">
        <f t="shared" si="1"/>
        <v>20</v>
      </c>
    </row>
    <row r="70" spans="1:17" ht="34.5" customHeight="1">
      <c r="A70" s="112" t="s">
        <v>89</v>
      </c>
      <c r="B70" s="72" t="s">
        <v>90</v>
      </c>
      <c r="C70" s="73">
        <v>43.234</v>
      </c>
      <c r="D70" s="73"/>
      <c r="E70" s="73">
        <f aca="true" t="shared" si="5" ref="E70:M70">E71+E73+E75+E77+E79+E81+E83+E85+E87+E89+E91+E93+E95+E97+E99+E101+E103+E105+E107+E109+E111+E113+E115+E117+E119+E124+E125+E130+E131+E132+E134+E133+E121</f>
        <v>0</v>
      </c>
      <c r="F70" s="73">
        <f t="shared" si="5"/>
        <v>0</v>
      </c>
      <c r="G70" s="73">
        <f t="shared" si="5"/>
        <v>0</v>
      </c>
      <c r="H70" s="73">
        <v>-99</v>
      </c>
      <c r="I70" s="73">
        <f t="shared" si="5"/>
        <v>0</v>
      </c>
      <c r="J70" s="73">
        <f t="shared" si="5"/>
        <v>0</v>
      </c>
      <c r="K70" s="73">
        <f t="shared" si="5"/>
        <v>0</v>
      </c>
      <c r="L70" s="73">
        <f t="shared" si="5"/>
        <v>0</v>
      </c>
      <c r="M70" s="73">
        <f t="shared" si="5"/>
        <v>0</v>
      </c>
      <c r="N70" s="73">
        <v>-99</v>
      </c>
      <c r="O70" s="73">
        <v>-99</v>
      </c>
      <c r="P70" s="73">
        <v>-99</v>
      </c>
      <c r="Q70" s="74">
        <f t="shared" si="1"/>
        <v>-55.766</v>
      </c>
    </row>
    <row r="71" spans="1:17" ht="125.25" customHeight="1" hidden="1">
      <c r="A71" s="71" t="s">
        <v>125</v>
      </c>
      <c r="B71" s="87" t="s">
        <v>347</v>
      </c>
      <c r="C71" s="76"/>
      <c r="D71" s="76"/>
      <c r="E71" s="80"/>
      <c r="F71" s="80"/>
      <c r="G71" s="80"/>
      <c r="H71" s="80"/>
      <c r="I71" s="80"/>
      <c r="J71" s="76"/>
      <c r="K71" s="76"/>
      <c r="L71" s="76"/>
      <c r="M71" s="76"/>
      <c r="N71" s="76"/>
      <c r="O71" s="76"/>
      <c r="P71" s="76"/>
      <c r="Q71" s="74">
        <f t="shared" si="1"/>
        <v>0</v>
      </c>
    </row>
    <row r="72" spans="1:17" ht="18.75" hidden="1">
      <c r="A72" s="71"/>
      <c r="B72" s="75" t="s">
        <v>223</v>
      </c>
      <c r="C72" s="76"/>
      <c r="D72" s="76"/>
      <c r="E72" s="80"/>
      <c r="F72" s="80"/>
      <c r="G72" s="80"/>
      <c r="H72" s="80"/>
      <c r="I72" s="80"/>
      <c r="J72" s="76"/>
      <c r="K72" s="76"/>
      <c r="L72" s="76"/>
      <c r="M72" s="76"/>
      <c r="N72" s="76"/>
      <c r="O72" s="76"/>
      <c r="P72" s="76"/>
      <c r="Q72" s="74">
        <f t="shared" si="1"/>
        <v>0</v>
      </c>
    </row>
    <row r="73" spans="1:17" ht="102.75" customHeight="1" hidden="1">
      <c r="A73" s="71" t="s">
        <v>126</v>
      </c>
      <c r="B73" s="87" t="s">
        <v>348</v>
      </c>
      <c r="C73" s="76"/>
      <c r="D73" s="76"/>
      <c r="E73" s="76"/>
      <c r="F73" s="76"/>
      <c r="G73" s="76"/>
      <c r="H73" s="76"/>
      <c r="I73" s="76"/>
      <c r="J73" s="76"/>
      <c r="K73" s="76"/>
      <c r="L73" s="76"/>
      <c r="M73" s="76"/>
      <c r="N73" s="76"/>
      <c r="O73" s="76"/>
      <c r="P73" s="76"/>
      <c r="Q73" s="74">
        <f t="shared" si="1"/>
        <v>0</v>
      </c>
    </row>
    <row r="74" spans="1:17" ht="18.75" hidden="1">
      <c r="A74" s="71"/>
      <c r="B74" s="75" t="s">
        <v>223</v>
      </c>
      <c r="C74" s="76"/>
      <c r="D74" s="76"/>
      <c r="E74" s="76"/>
      <c r="F74" s="76"/>
      <c r="G74" s="76"/>
      <c r="H74" s="76"/>
      <c r="I74" s="76"/>
      <c r="J74" s="76"/>
      <c r="K74" s="76"/>
      <c r="L74" s="76"/>
      <c r="M74" s="76"/>
      <c r="N74" s="76"/>
      <c r="O74" s="76"/>
      <c r="P74" s="76"/>
      <c r="Q74" s="74">
        <f t="shared" si="1"/>
        <v>0</v>
      </c>
    </row>
    <row r="75" spans="1:17" ht="120.75" customHeight="1" hidden="1">
      <c r="A75" s="71" t="s">
        <v>5</v>
      </c>
      <c r="B75" s="75" t="s">
        <v>507</v>
      </c>
      <c r="C75" s="76"/>
      <c r="D75" s="76"/>
      <c r="E75" s="80"/>
      <c r="F75" s="80"/>
      <c r="G75" s="80"/>
      <c r="H75" s="80"/>
      <c r="I75" s="80"/>
      <c r="J75" s="76"/>
      <c r="K75" s="76"/>
      <c r="L75" s="76"/>
      <c r="M75" s="76"/>
      <c r="N75" s="76"/>
      <c r="O75" s="76"/>
      <c r="P75" s="76"/>
      <c r="Q75" s="74">
        <f t="shared" si="1"/>
        <v>0</v>
      </c>
    </row>
    <row r="76" spans="1:17" ht="18.75" hidden="1">
      <c r="A76" s="71"/>
      <c r="B76" s="75"/>
      <c r="C76" s="76"/>
      <c r="D76" s="76"/>
      <c r="E76" s="80"/>
      <c r="F76" s="80"/>
      <c r="G76" s="80"/>
      <c r="H76" s="80"/>
      <c r="I76" s="80"/>
      <c r="J76" s="76"/>
      <c r="K76" s="76"/>
      <c r="L76" s="76"/>
      <c r="M76" s="76"/>
      <c r="N76" s="76"/>
      <c r="O76" s="76"/>
      <c r="P76" s="76"/>
      <c r="Q76" s="74">
        <f t="shared" si="1"/>
        <v>0</v>
      </c>
    </row>
    <row r="77" spans="1:17" ht="354.75" customHeight="1" hidden="1">
      <c r="A77" s="71" t="s">
        <v>127</v>
      </c>
      <c r="B77" s="88" t="s">
        <v>345</v>
      </c>
      <c r="C77" s="76"/>
      <c r="D77" s="76"/>
      <c r="E77" s="80"/>
      <c r="F77" s="80"/>
      <c r="G77" s="80"/>
      <c r="H77" s="80"/>
      <c r="I77" s="80"/>
      <c r="J77" s="76"/>
      <c r="K77" s="76"/>
      <c r="L77" s="76"/>
      <c r="M77" s="76"/>
      <c r="N77" s="76"/>
      <c r="O77" s="76"/>
      <c r="P77" s="76"/>
      <c r="Q77" s="74">
        <f t="shared" si="1"/>
        <v>0</v>
      </c>
    </row>
    <row r="78" spans="1:17" ht="18.75" hidden="1">
      <c r="A78" s="71"/>
      <c r="B78" s="75" t="s">
        <v>223</v>
      </c>
      <c r="C78" s="80"/>
      <c r="D78" s="80"/>
      <c r="E78" s="76"/>
      <c r="F78" s="76"/>
      <c r="G78" s="76"/>
      <c r="H78" s="76"/>
      <c r="I78" s="76"/>
      <c r="J78" s="76"/>
      <c r="K78" s="76"/>
      <c r="L78" s="76"/>
      <c r="M78" s="76"/>
      <c r="N78" s="76"/>
      <c r="O78" s="76"/>
      <c r="P78" s="76"/>
      <c r="Q78" s="74">
        <f t="shared" si="1"/>
        <v>0</v>
      </c>
    </row>
    <row r="79" spans="1:17" ht="210" customHeight="1" hidden="1">
      <c r="A79" s="71" t="s">
        <v>128</v>
      </c>
      <c r="B79" s="87" t="s">
        <v>460</v>
      </c>
      <c r="C79" s="76"/>
      <c r="D79" s="76"/>
      <c r="E79" s="76"/>
      <c r="F79" s="76"/>
      <c r="G79" s="76"/>
      <c r="H79" s="76"/>
      <c r="I79" s="76"/>
      <c r="J79" s="76"/>
      <c r="K79" s="76"/>
      <c r="L79" s="76"/>
      <c r="M79" s="76"/>
      <c r="N79" s="76"/>
      <c r="O79" s="76"/>
      <c r="P79" s="76"/>
      <c r="Q79" s="74">
        <f t="shared" si="1"/>
        <v>0</v>
      </c>
    </row>
    <row r="80" spans="1:17" ht="18.75" hidden="1">
      <c r="A80" s="71"/>
      <c r="B80" s="75" t="s">
        <v>223</v>
      </c>
      <c r="C80" s="76"/>
      <c r="D80" s="76"/>
      <c r="E80" s="76"/>
      <c r="F80" s="76"/>
      <c r="G80" s="76"/>
      <c r="H80" s="80"/>
      <c r="I80" s="80"/>
      <c r="J80" s="76"/>
      <c r="K80" s="76"/>
      <c r="L80" s="76"/>
      <c r="M80" s="76"/>
      <c r="N80" s="76"/>
      <c r="O80" s="76"/>
      <c r="P80" s="76"/>
      <c r="Q80" s="74">
        <f t="shared" si="1"/>
        <v>0</v>
      </c>
    </row>
    <row r="81" spans="1:17" ht="51.75" customHeight="1" hidden="1">
      <c r="A81" s="71" t="s">
        <v>129</v>
      </c>
      <c r="B81" s="87" t="s">
        <v>0</v>
      </c>
      <c r="C81" s="76"/>
      <c r="D81" s="76"/>
      <c r="E81" s="76"/>
      <c r="F81" s="76"/>
      <c r="G81" s="76"/>
      <c r="H81" s="80"/>
      <c r="I81" s="80"/>
      <c r="J81" s="76"/>
      <c r="K81" s="76"/>
      <c r="L81" s="76"/>
      <c r="M81" s="76"/>
      <c r="N81" s="76"/>
      <c r="O81" s="76"/>
      <c r="P81" s="76"/>
      <c r="Q81" s="74">
        <f t="shared" si="1"/>
        <v>0</v>
      </c>
    </row>
    <row r="82" spans="1:17" ht="18.75" hidden="1">
      <c r="A82" s="71"/>
      <c r="B82" s="75" t="s">
        <v>223</v>
      </c>
      <c r="C82" s="76"/>
      <c r="D82" s="76"/>
      <c r="E82" s="76"/>
      <c r="F82" s="76"/>
      <c r="G82" s="76"/>
      <c r="H82" s="89"/>
      <c r="I82" s="76"/>
      <c r="J82" s="76"/>
      <c r="K82" s="76"/>
      <c r="L82" s="76"/>
      <c r="M82" s="76"/>
      <c r="N82" s="76"/>
      <c r="O82" s="76"/>
      <c r="P82" s="76"/>
      <c r="Q82" s="74">
        <f t="shared" si="1"/>
        <v>0</v>
      </c>
    </row>
    <row r="83" spans="1:17" ht="58.5" customHeight="1" hidden="1">
      <c r="A83" s="71" t="s">
        <v>130</v>
      </c>
      <c r="B83" s="87" t="s">
        <v>475</v>
      </c>
      <c r="C83" s="76"/>
      <c r="D83" s="76"/>
      <c r="E83" s="76"/>
      <c r="F83" s="76"/>
      <c r="G83" s="76"/>
      <c r="H83" s="89"/>
      <c r="I83" s="76"/>
      <c r="J83" s="76"/>
      <c r="K83" s="76"/>
      <c r="L83" s="76"/>
      <c r="M83" s="76"/>
      <c r="N83" s="76"/>
      <c r="O83" s="76"/>
      <c r="P83" s="76"/>
      <c r="Q83" s="74">
        <f t="shared" si="1"/>
        <v>0</v>
      </c>
    </row>
    <row r="84" spans="1:17" ht="18.75" hidden="1">
      <c r="A84" s="71"/>
      <c r="B84" s="75" t="s">
        <v>223</v>
      </c>
      <c r="C84" s="76"/>
      <c r="D84" s="80"/>
      <c r="E84" s="76"/>
      <c r="F84" s="76"/>
      <c r="G84" s="76"/>
      <c r="H84" s="76"/>
      <c r="I84" s="76"/>
      <c r="J84" s="76"/>
      <c r="K84" s="76"/>
      <c r="L84" s="76"/>
      <c r="M84" s="76"/>
      <c r="N84" s="76"/>
      <c r="O84" s="76"/>
      <c r="P84" s="76"/>
      <c r="Q84" s="74">
        <f t="shared" si="1"/>
        <v>0</v>
      </c>
    </row>
    <row r="85" spans="1:17" ht="52.5" customHeight="1" hidden="1">
      <c r="A85" s="71" t="s">
        <v>132</v>
      </c>
      <c r="B85" s="75" t="s">
        <v>1</v>
      </c>
      <c r="C85" s="80"/>
      <c r="D85" s="80"/>
      <c r="E85" s="76"/>
      <c r="F85" s="76"/>
      <c r="G85" s="76"/>
      <c r="H85" s="76"/>
      <c r="I85" s="76"/>
      <c r="J85" s="76"/>
      <c r="K85" s="76"/>
      <c r="L85" s="76"/>
      <c r="M85" s="76"/>
      <c r="N85" s="76"/>
      <c r="O85" s="76"/>
      <c r="P85" s="76"/>
      <c r="Q85" s="74">
        <f aca="true" t="shared" si="6" ref="Q85:Q148">H85+C85</f>
        <v>0</v>
      </c>
    </row>
    <row r="86" spans="1:17" ht="18.75" hidden="1">
      <c r="A86" s="71"/>
      <c r="B86" s="75" t="s">
        <v>223</v>
      </c>
      <c r="C86" s="80"/>
      <c r="D86" s="76"/>
      <c r="E86" s="76"/>
      <c r="F86" s="76"/>
      <c r="G86" s="76"/>
      <c r="H86" s="80"/>
      <c r="I86" s="80"/>
      <c r="J86" s="76"/>
      <c r="K86" s="76"/>
      <c r="L86" s="76"/>
      <c r="M86" s="76"/>
      <c r="N86" s="76"/>
      <c r="O86" s="76"/>
      <c r="P86" s="76"/>
      <c r="Q86" s="74">
        <f t="shared" si="6"/>
        <v>0</v>
      </c>
    </row>
    <row r="87" spans="1:17" ht="93.75" customHeight="1" hidden="1">
      <c r="A87" s="79" t="s">
        <v>160</v>
      </c>
      <c r="B87" s="75" t="s">
        <v>29</v>
      </c>
      <c r="C87" s="76"/>
      <c r="D87" s="76"/>
      <c r="E87" s="76"/>
      <c r="F87" s="76"/>
      <c r="G87" s="76"/>
      <c r="H87" s="76"/>
      <c r="I87" s="76"/>
      <c r="J87" s="76"/>
      <c r="K87" s="76"/>
      <c r="L87" s="76"/>
      <c r="M87" s="76"/>
      <c r="N87" s="76"/>
      <c r="O87" s="76"/>
      <c r="P87" s="76"/>
      <c r="Q87" s="74">
        <f t="shared" si="6"/>
        <v>0</v>
      </c>
    </row>
    <row r="88" spans="1:17" ht="18.75" hidden="1">
      <c r="A88" s="71"/>
      <c r="B88" s="75" t="s">
        <v>223</v>
      </c>
      <c r="C88" s="76"/>
      <c r="D88" s="80"/>
      <c r="E88" s="76"/>
      <c r="F88" s="76"/>
      <c r="G88" s="76"/>
      <c r="H88" s="76"/>
      <c r="I88" s="76"/>
      <c r="J88" s="76"/>
      <c r="K88" s="76"/>
      <c r="L88" s="76"/>
      <c r="M88" s="76"/>
      <c r="N88" s="76"/>
      <c r="O88" s="76"/>
      <c r="P88" s="76"/>
      <c r="Q88" s="74">
        <f t="shared" si="6"/>
        <v>0</v>
      </c>
    </row>
    <row r="89" spans="1:17" ht="105.75" customHeight="1" hidden="1">
      <c r="A89" s="79" t="s">
        <v>161</v>
      </c>
      <c r="B89" s="90" t="s">
        <v>30</v>
      </c>
      <c r="C89" s="76"/>
      <c r="D89" s="80"/>
      <c r="E89" s="76"/>
      <c r="F89" s="76"/>
      <c r="G89" s="76"/>
      <c r="H89" s="76"/>
      <c r="I89" s="76"/>
      <c r="J89" s="76"/>
      <c r="K89" s="76"/>
      <c r="L89" s="76"/>
      <c r="M89" s="76"/>
      <c r="N89" s="76"/>
      <c r="O89" s="76"/>
      <c r="P89" s="76"/>
      <c r="Q89" s="74">
        <f t="shared" si="6"/>
        <v>0</v>
      </c>
    </row>
    <row r="90" spans="1:17" ht="18.75" hidden="1">
      <c r="A90" s="71"/>
      <c r="B90" s="75" t="s">
        <v>223</v>
      </c>
      <c r="C90" s="76"/>
      <c r="D90" s="80"/>
      <c r="E90" s="76"/>
      <c r="F90" s="76"/>
      <c r="G90" s="76"/>
      <c r="H90" s="76"/>
      <c r="I90" s="76"/>
      <c r="J90" s="76"/>
      <c r="K90" s="76"/>
      <c r="L90" s="76"/>
      <c r="M90" s="76"/>
      <c r="N90" s="76"/>
      <c r="O90" s="76"/>
      <c r="P90" s="76"/>
      <c r="Q90" s="74">
        <f t="shared" si="6"/>
        <v>0</v>
      </c>
    </row>
    <row r="91" spans="1:17" ht="18.75" hidden="1">
      <c r="A91" s="71" t="s">
        <v>213</v>
      </c>
      <c r="B91" s="75" t="s">
        <v>214</v>
      </c>
      <c r="C91" s="80"/>
      <c r="D91" s="80"/>
      <c r="E91" s="76"/>
      <c r="F91" s="73"/>
      <c r="G91" s="73"/>
      <c r="H91" s="73"/>
      <c r="I91" s="73"/>
      <c r="J91" s="73"/>
      <c r="K91" s="73"/>
      <c r="L91" s="73"/>
      <c r="M91" s="73"/>
      <c r="N91" s="73"/>
      <c r="O91" s="73"/>
      <c r="P91" s="73"/>
      <c r="Q91" s="74">
        <f t="shared" si="6"/>
        <v>0</v>
      </c>
    </row>
    <row r="92" spans="1:17" ht="18.75" hidden="1">
      <c r="A92" s="71"/>
      <c r="B92" s="75" t="s">
        <v>223</v>
      </c>
      <c r="C92" s="80"/>
      <c r="D92" s="80"/>
      <c r="E92" s="76"/>
      <c r="F92" s="76"/>
      <c r="G92" s="76"/>
      <c r="H92" s="76"/>
      <c r="I92" s="76"/>
      <c r="J92" s="76"/>
      <c r="K92" s="76"/>
      <c r="L92" s="76"/>
      <c r="M92" s="76"/>
      <c r="N92" s="76"/>
      <c r="O92" s="76"/>
      <c r="P92" s="76"/>
      <c r="Q92" s="74">
        <f t="shared" si="6"/>
        <v>0</v>
      </c>
    </row>
    <row r="93" spans="1:17" ht="18.75" hidden="1">
      <c r="A93" s="71" t="s">
        <v>6</v>
      </c>
      <c r="B93" s="75" t="s">
        <v>2</v>
      </c>
      <c r="C93" s="80"/>
      <c r="D93" s="80"/>
      <c r="E93" s="76"/>
      <c r="F93" s="76"/>
      <c r="G93" s="76"/>
      <c r="H93" s="76"/>
      <c r="I93" s="76"/>
      <c r="J93" s="76"/>
      <c r="K93" s="76"/>
      <c r="L93" s="76"/>
      <c r="M93" s="76"/>
      <c r="N93" s="76"/>
      <c r="O93" s="76"/>
      <c r="P93" s="76"/>
      <c r="Q93" s="74">
        <f t="shared" si="6"/>
        <v>0</v>
      </c>
    </row>
    <row r="94" spans="1:17" ht="18.75" hidden="1">
      <c r="A94" s="71"/>
      <c r="B94" s="75" t="s">
        <v>223</v>
      </c>
      <c r="C94" s="80"/>
      <c r="D94" s="76"/>
      <c r="E94" s="76"/>
      <c r="F94" s="76"/>
      <c r="G94" s="76"/>
      <c r="H94" s="76"/>
      <c r="I94" s="76"/>
      <c r="J94" s="76"/>
      <c r="K94" s="76"/>
      <c r="L94" s="76"/>
      <c r="M94" s="76"/>
      <c r="N94" s="76"/>
      <c r="O94" s="76"/>
      <c r="P94" s="76"/>
      <c r="Q94" s="74">
        <f t="shared" si="6"/>
        <v>0</v>
      </c>
    </row>
    <row r="95" spans="1:17" ht="18.75" hidden="1">
      <c r="A95" s="71" t="s">
        <v>7</v>
      </c>
      <c r="B95" s="75" t="s">
        <v>3</v>
      </c>
      <c r="C95" s="80"/>
      <c r="D95" s="80"/>
      <c r="E95" s="76"/>
      <c r="F95" s="76"/>
      <c r="G95" s="76"/>
      <c r="H95" s="76"/>
      <c r="I95" s="76"/>
      <c r="J95" s="76"/>
      <c r="K95" s="76"/>
      <c r="L95" s="76"/>
      <c r="M95" s="76"/>
      <c r="N95" s="76"/>
      <c r="O95" s="76"/>
      <c r="P95" s="76"/>
      <c r="Q95" s="74">
        <f t="shared" si="6"/>
        <v>0</v>
      </c>
    </row>
    <row r="96" spans="1:17" ht="18.75" hidden="1">
      <c r="A96" s="71"/>
      <c r="B96" s="75" t="s">
        <v>223</v>
      </c>
      <c r="C96" s="80"/>
      <c r="D96" s="80"/>
      <c r="E96" s="76"/>
      <c r="F96" s="76"/>
      <c r="G96" s="76"/>
      <c r="H96" s="76"/>
      <c r="I96" s="76"/>
      <c r="J96" s="76"/>
      <c r="K96" s="76"/>
      <c r="L96" s="76"/>
      <c r="M96" s="76"/>
      <c r="N96" s="76"/>
      <c r="O96" s="76"/>
      <c r="P96" s="76"/>
      <c r="Q96" s="74">
        <f t="shared" si="6"/>
        <v>0</v>
      </c>
    </row>
    <row r="97" spans="1:17" ht="18.75" hidden="1">
      <c r="A97" s="79" t="s">
        <v>182</v>
      </c>
      <c r="B97" s="75" t="s">
        <v>31</v>
      </c>
      <c r="C97" s="76"/>
      <c r="D97" s="76"/>
      <c r="E97" s="76"/>
      <c r="F97" s="76"/>
      <c r="G97" s="76"/>
      <c r="H97" s="76"/>
      <c r="I97" s="76"/>
      <c r="J97" s="76"/>
      <c r="K97" s="76"/>
      <c r="L97" s="76"/>
      <c r="M97" s="76"/>
      <c r="N97" s="76"/>
      <c r="O97" s="76"/>
      <c r="P97" s="76"/>
      <c r="Q97" s="74">
        <f t="shared" si="6"/>
        <v>0</v>
      </c>
    </row>
    <row r="98" spans="1:17" ht="18.75" hidden="1">
      <c r="A98" s="71"/>
      <c r="B98" s="75" t="s">
        <v>223</v>
      </c>
      <c r="C98" s="76"/>
      <c r="D98" s="76"/>
      <c r="E98" s="76"/>
      <c r="F98" s="76"/>
      <c r="G98" s="76"/>
      <c r="H98" s="76"/>
      <c r="I98" s="76"/>
      <c r="J98" s="76"/>
      <c r="K98" s="76"/>
      <c r="L98" s="76"/>
      <c r="M98" s="76"/>
      <c r="N98" s="76"/>
      <c r="O98" s="76"/>
      <c r="P98" s="76"/>
      <c r="Q98" s="74">
        <f t="shared" si="6"/>
        <v>0</v>
      </c>
    </row>
    <row r="99" spans="1:17" ht="18.75" hidden="1">
      <c r="A99" s="79" t="s">
        <v>108</v>
      </c>
      <c r="B99" s="75" t="s">
        <v>32</v>
      </c>
      <c r="C99" s="76"/>
      <c r="D99" s="76"/>
      <c r="E99" s="76"/>
      <c r="F99" s="76"/>
      <c r="G99" s="76"/>
      <c r="H99" s="76"/>
      <c r="I99" s="76"/>
      <c r="J99" s="76"/>
      <c r="K99" s="76"/>
      <c r="L99" s="76"/>
      <c r="M99" s="76"/>
      <c r="N99" s="76"/>
      <c r="O99" s="76"/>
      <c r="P99" s="76"/>
      <c r="Q99" s="74">
        <f t="shared" si="6"/>
        <v>0</v>
      </c>
    </row>
    <row r="100" spans="1:17" ht="18.75" hidden="1">
      <c r="A100" s="71"/>
      <c r="B100" s="75" t="s">
        <v>223</v>
      </c>
      <c r="C100" s="76"/>
      <c r="D100" s="76"/>
      <c r="E100" s="76"/>
      <c r="F100" s="76"/>
      <c r="G100" s="76"/>
      <c r="H100" s="76"/>
      <c r="I100" s="76"/>
      <c r="J100" s="76"/>
      <c r="K100" s="76"/>
      <c r="L100" s="76"/>
      <c r="M100" s="76"/>
      <c r="N100" s="76"/>
      <c r="O100" s="76"/>
      <c r="P100" s="76"/>
      <c r="Q100" s="74">
        <f t="shared" si="6"/>
        <v>0</v>
      </c>
    </row>
    <row r="101" spans="1:17" ht="18.75" hidden="1">
      <c r="A101" s="79" t="s">
        <v>109</v>
      </c>
      <c r="B101" s="87" t="s">
        <v>4</v>
      </c>
      <c r="C101" s="76"/>
      <c r="D101" s="76"/>
      <c r="E101" s="76"/>
      <c r="F101" s="76"/>
      <c r="G101" s="76"/>
      <c r="H101" s="76"/>
      <c r="I101" s="76"/>
      <c r="J101" s="76"/>
      <c r="K101" s="76"/>
      <c r="L101" s="76"/>
      <c r="M101" s="76"/>
      <c r="N101" s="76"/>
      <c r="O101" s="76"/>
      <c r="P101" s="76"/>
      <c r="Q101" s="74">
        <f t="shared" si="6"/>
        <v>0</v>
      </c>
    </row>
    <row r="102" spans="1:17" ht="18.75" hidden="1">
      <c r="A102" s="71"/>
      <c r="B102" s="75" t="s">
        <v>223</v>
      </c>
      <c r="C102" s="76"/>
      <c r="D102" s="76"/>
      <c r="E102" s="76"/>
      <c r="F102" s="76"/>
      <c r="G102" s="76"/>
      <c r="H102" s="76"/>
      <c r="I102" s="76"/>
      <c r="J102" s="76"/>
      <c r="K102" s="76"/>
      <c r="L102" s="76"/>
      <c r="M102" s="76"/>
      <c r="N102" s="76"/>
      <c r="O102" s="76"/>
      <c r="P102" s="76"/>
      <c r="Q102" s="74">
        <f t="shared" si="6"/>
        <v>0</v>
      </c>
    </row>
    <row r="103" spans="1:17" ht="18.75" hidden="1">
      <c r="A103" s="79" t="s">
        <v>110</v>
      </c>
      <c r="B103" s="87" t="s">
        <v>33</v>
      </c>
      <c r="C103" s="76"/>
      <c r="D103" s="76"/>
      <c r="E103" s="80"/>
      <c r="F103" s="76"/>
      <c r="G103" s="76"/>
      <c r="H103" s="76"/>
      <c r="I103" s="76"/>
      <c r="J103" s="76"/>
      <c r="K103" s="76"/>
      <c r="L103" s="76"/>
      <c r="M103" s="76"/>
      <c r="N103" s="76"/>
      <c r="O103" s="76"/>
      <c r="P103" s="76"/>
      <c r="Q103" s="74">
        <f t="shared" si="6"/>
        <v>0</v>
      </c>
    </row>
    <row r="104" spans="1:17" ht="18.75" hidden="1">
      <c r="A104" s="71"/>
      <c r="B104" s="75" t="s">
        <v>223</v>
      </c>
      <c r="C104" s="76"/>
      <c r="D104" s="76"/>
      <c r="E104" s="76"/>
      <c r="F104" s="76"/>
      <c r="G104" s="76"/>
      <c r="H104" s="76"/>
      <c r="I104" s="76"/>
      <c r="J104" s="76"/>
      <c r="K104" s="76"/>
      <c r="L104" s="76"/>
      <c r="M104" s="76"/>
      <c r="N104" s="76"/>
      <c r="O104" s="76"/>
      <c r="P104" s="76"/>
      <c r="Q104" s="74">
        <f t="shared" si="6"/>
        <v>0</v>
      </c>
    </row>
    <row r="105" spans="1:17" ht="18.75" hidden="1">
      <c r="A105" s="79" t="s">
        <v>111</v>
      </c>
      <c r="B105" s="87" t="s">
        <v>140</v>
      </c>
      <c r="C105" s="76"/>
      <c r="D105" s="76"/>
      <c r="E105" s="76"/>
      <c r="F105" s="76"/>
      <c r="G105" s="76"/>
      <c r="H105" s="76"/>
      <c r="I105" s="76"/>
      <c r="J105" s="76"/>
      <c r="K105" s="76"/>
      <c r="L105" s="76"/>
      <c r="M105" s="76"/>
      <c r="N105" s="76"/>
      <c r="O105" s="76"/>
      <c r="P105" s="76"/>
      <c r="Q105" s="74">
        <f t="shared" si="6"/>
        <v>0</v>
      </c>
    </row>
    <row r="106" spans="1:17" ht="18.75" hidden="1">
      <c r="A106" s="71"/>
      <c r="B106" s="75" t="s">
        <v>223</v>
      </c>
      <c r="C106" s="76"/>
      <c r="D106" s="76"/>
      <c r="E106" s="76"/>
      <c r="F106" s="76"/>
      <c r="G106" s="76"/>
      <c r="H106" s="76"/>
      <c r="I106" s="76"/>
      <c r="J106" s="76"/>
      <c r="K106" s="76"/>
      <c r="L106" s="76"/>
      <c r="M106" s="76"/>
      <c r="N106" s="76"/>
      <c r="O106" s="76"/>
      <c r="P106" s="76"/>
      <c r="Q106" s="74">
        <f t="shared" si="6"/>
        <v>0</v>
      </c>
    </row>
    <row r="107" spans="1:17" ht="18.75" hidden="1">
      <c r="A107" s="79" t="s">
        <v>183</v>
      </c>
      <c r="B107" s="87" t="s">
        <v>184</v>
      </c>
      <c r="C107" s="76"/>
      <c r="D107" s="76"/>
      <c r="E107" s="76"/>
      <c r="F107" s="76"/>
      <c r="G107" s="76"/>
      <c r="H107" s="76"/>
      <c r="I107" s="76"/>
      <c r="J107" s="76"/>
      <c r="K107" s="76"/>
      <c r="L107" s="76"/>
      <c r="M107" s="76"/>
      <c r="N107" s="76"/>
      <c r="O107" s="76"/>
      <c r="P107" s="76"/>
      <c r="Q107" s="74">
        <f t="shared" si="6"/>
        <v>0</v>
      </c>
    </row>
    <row r="108" spans="1:17" ht="18.75" hidden="1">
      <c r="A108" s="71"/>
      <c r="B108" s="75" t="s">
        <v>223</v>
      </c>
      <c r="C108" s="76"/>
      <c r="D108" s="76"/>
      <c r="E108" s="76"/>
      <c r="F108" s="76"/>
      <c r="G108" s="76"/>
      <c r="H108" s="76"/>
      <c r="I108" s="76"/>
      <c r="J108" s="76"/>
      <c r="K108" s="76"/>
      <c r="L108" s="76"/>
      <c r="M108" s="76"/>
      <c r="N108" s="76"/>
      <c r="O108" s="76"/>
      <c r="P108" s="76"/>
      <c r="Q108" s="74">
        <f t="shared" si="6"/>
        <v>0</v>
      </c>
    </row>
    <row r="109" spans="1:17" ht="18.75" hidden="1">
      <c r="A109" s="79" t="s">
        <v>34</v>
      </c>
      <c r="B109" s="87" t="s">
        <v>35</v>
      </c>
      <c r="C109" s="76"/>
      <c r="D109" s="76"/>
      <c r="E109" s="76"/>
      <c r="F109" s="76"/>
      <c r="G109" s="76"/>
      <c r="H109" s="76"/>
      <c r="I109" s="76"/>
      <c r="J109" s="76"/>
      <c r="K109" s="76"/>
      <c r="L109" s="76"/>
      <c r="M109" s="76"/>
      <c r="N109" s="76"/>
      <c r="O109" s="76"/>
      <c r="P109" s="76"/>
      <c r="Q109" s="74">
        <f t="shared" si="6"/>
        <v>0</v>
      </c>
    </row>
    <row r="110" spans="1:17" ht="18.75" hidden="1">
      <c r="A110" s="71"/>
      <c r="B110" s="75" t="s">
        <v>223</v>
      </c>
      <c r="C110" s="76"/>
      <c r="D110" s="76"/>
      <c r="E110" s="76"/>
      <c r="F110" s="76"/>
      <c r="G110" s="76"/>
      <c r="H110" s="76"/>
      <c r="I110" s="76"/>
      <c r="J110" s="76"/>
      <c r="K110" s="76"/>
      <c r="L110" s="76"/>
      <c r="M110" s="76"/>
      <c r="N110" s="76"/>
      <c r="O110" s="76"/>
      <c r="P110" s="76"/>
      <c r="Q110" s="74">
        <f t="shared" si="6"/>
        <v>0</v>
      </c>
    </row>
    <row r="111" spans="1:17" ht="18.75" hidden="1">
      <c r="A111" s="79" t="s">
        <v>136</v>
      </c>
      <c r="B111" s="87" t="s">
        <v>141</v>
      </c>
      <c r="C111" s="76"/>
      <c r="D111" s="76"/>
      <c r="E111" s="76"/>
      <c r="F111" s="76"/>
      <c r="G111" s="76"/>
      <c r="H111" s="76"/>
      <c r="I111" s="76"/>
      <c r="J111" s="76"/>
      <c r="K111" s="76"/>
      <c r="L111" s="76"/>
      <c r="M111" s="76"/>
      <c r="N111" s="76"/>
      <c r="O111" s="76"/>
      <c r="P111" s="76"/>
      <c r="Q111" s="74">
        <f t="shared" si="6"/>
        <v>0</v>
      </c>
    </row>
    <row r="112" spans="1:17" ht="18.75" hidden="1">
      <c r="A112" s="71"/>
      <c r="B112" s="75" t="s">
        <v>223</v>
      </c>
      <c r="C112" s="76"/>
      <c r="D112" s="76"/>
      <c r="E112" s="76"/>
      <c r="F112" s="76"/>
      <c r="G112" s="76"/>
      <c r="H112" s="76"/>
      <c r="I112" s="76"/>
      <c r="J112" s="76"/>
      <c r="K112" s="76"/>
      <c r="L112" s="76"/>
      <c r="M112" s="76"/>
      <c r="N112" s="76"/>
      <c r="O112" s="76"/>
      <c r="P112" s="76"/>
      <c r="Q112" s="74">
        <f t="shared" si="6"/>
        <v>0</v>
      </c>
    </row>
    <row r="113" spans="1:17" ht="37.5" hidden="1">
      <c r="A113" s="79" t="s">
        <v>72</v>
      </c>
      <c r="B113" s="87" t="s">
        <v>36</v>
      </c>
      <c r="C113" s="76"/>
      <c r="D113" s="76"/>
      <c r="E113" s="80"/>
      <c r="F113" s="80"/>
      <c r="G113" s="80"/>
      <c r="H113" s="80"/>
      <c r="I113" s="80"/>
      <c r="J113" s="76"/>
      <c r="K113" s="76"/>
      <c r="L113" s="76"/>
      <c r="M113" s="76"/>
      <c r="N113" s="76"/>
      <c r="O113" s="76"/>
      <c r="P113" s="76"/>
      <c r="Q113" s="74">
        <f t="shared" si="6"/>
        <v>0</v>
      </c>
    </row>
    <row r="114" spans="1:17" ht="18.75" hidden="1">
      <c r="A114" s="71"/>
      <c r="B114" s="75" t="s">
        <v>223</v>
      </c>
      <c r="C114" s="76"/>
      <c r="D114" s="76"/>
      <c r="E114" s="80"/>
      <c r="F114" s="80"/>
      <c r="G114" s="80"/>
      <c r="H114" s="80"/>
      <c r="I114" s="80"/>
      <c r="J114" s="76"/>
      <c r="K114" s="76"/>
      <c r="L114" s="76"/>
      <c r="M114" s="76"/>
      <c r="N114" s="76"/>
      <c r="O114" s="76"/>
      <c r="P114" s="76"/>
      <c r="Q114" s="74">
        <f t="shared" si="6"/>
        <v>0</v>
      </c>
    </row>
    <row r="115" spans="1:17" ht="37.5" hidden="1">
      <c r="A115" s="79" t="s">
        <v>37</v>
      </c>
      <c r="B115" s="87" t="s">
        <v>38</v>
      </c>
      <c r="C115" s="76"/>
      <c r="D115" s="76"/>
      <c r="E115" s="80"/>
      <c r="F115" s="80"/>
      <c r="G115" s="80"/>
      <c r="H115" s="80"/>
      <c r="I115" s="80"/>
      <c r="J115" s="76"/>
      <c r="K115" s="76"/>
      <c r="L115" s="76"/>
      <c r="M115" s="76"/>
      <c r="N115" s="76"/>
      <c r="O115" s="76"/>
      <c r="P115" s="76"/>
      <c r="Q115" s="74">
        <f t="shared" si="6"/>
        <v>0</v>
      </c>
    </row>
    <row r="116" spans="1:17" ht="18.75" hidden="1">
      <c r="A116" s="71"/>
      <c r="B116" s="75" t="s">
        <v>223</v>
      </c>
      <c r="C116" s="76"/>
      <c r="D116" s="76"/>
      <c r="E116" s="80"/>
      <c r="F116" s="80"/>
      <c r="G116" s="80"/>
      <c r="H116" s="80"/>
      <c r="I116" s="80"/>
      <c r="J116" s="76"/>
      <c r="K116" s="76"/>
      <c r="L116" s="76"/>
      <c r="M116" s="76"/>
      <c r="N116" s="76"/>
      <c r="O116" s="76"/>
      <c r="P116" s="76"/>
      <c r="Q116" s="74">
        <f t="shared" si="6"/>
        <v>0</v>
      </c>
    </row>
    <row r="117" spans="1:17" ht="18.75" hidden="1">
      <c r="A117" s="71" t="s">
        <v>97</v>
      </c>
      <c r="B117" s="91" t="s">
        <v>39</v>
      </c>
      <c r="C117" s="76"/>
      <c r="D117" s="80"/>
      <c r="E117" s="76"/>
      <c r="F117" s="76"/>
      <c r="G117" s="76"/>
      <c r="H117" s="76"/>
      <c r="I117" s="76"/>
      <c r="J117" s="76"/>
      <c r="K117" s="76"/>
      <c r="L117" s="76"/>
      <c r="M117" s="76"/>
      <c r="N117" s="76"/>
      <c r="O117" s="76"/>
      <c r="P117" s="76"/>
      <c r="Q117" s="74">
        <f t="shared" si="6"/>
        <v>0</v>
      </c>
    </row>
    <row r="118" spans="1:17" ht="18.75" hidden="1">
      <c r="A118" s="71"/>
      <c r="B118" s="75" t="s">
        <v>223</v>
      </c>
      <c r="C118" s="76"/>
      <c r="D118" s="80"/>
      <c r="E118" s="80"/>
      <c r="F118" s="80"/>
      <c r="G118" s="80"/>
      <c r="H118" s="76"/>
      <c r="I118" s="76"/>
      <c r="J118" s="76"/>
      <c r="K118" s="76"/>
      <c r="L118" s="76"/>
      <c r="M118" s="76"/>
      <c r="N118" s="76"/>
      <c r="O118" s="76"/>
      <c r="P118" s="76"/>
      <c r="Q118" s="74">
        <f t="shared" si="6"/>
        <v>0</v>
      </c>
    </row>
    <row r="119" spans="1:17" ht="18.75" hidden="1">
      <c r="A119" s="71" t="s">
        <v>113</v>
      </c>
      <c r="B119" s="75" t="s">
        <v>155</v>
      </c>
      <c r="C119" s="76"/>
      <c r="D119" s="80"/>
      <c r="E119" s="76"/>
      <c r="F119" s="76"/>
      <c r="G119" s="76"/>
      <c r="H119" s="76"/>
      <c r="I119" s="76"/>
      <c r="J119" s="76"/>
      <c r="K119" s="76"/>
      <c r="L119" s="76"/>
      <c r="M119" s="76"/>
      <c r="N119" s="76"/>
      <c r="O119" s="76"/>
      <c r="P119" s="76"/>
      <c r="Q119" s="74">
        <f t="shared" si="6"/>
        <v>0</v>
      </c>
    </row>
    <row r="120" spans="1:17" ht="37.5" hidden="1">
      <c r="A120" s="71"/>
      <c r="B120" s="77" t="s">
        <v>350</v>
      </c>
      <c r="C120" s="78"/>
      <c r="D120" s="81"/>
      <c r="E120" s="78"/>
      <c r="F120" s="78"/>
      <c r="G120" s="78"/>
      <c r="H120" s="78"/>
      <c r="I120" s="78"/>
      <c r="J120" s="78"/>
      <c r="K120" s="78"/>
      <c r="L120" s="78"/>
      <c r="M120" s="78"/>
      <c r="N120" s="78"/>
      <c r="O120" s="76"/>
      <c r="P120" s="76"/>
      <c r="Q120" s="74">
        <f t="shared" si="6"/>
        <v>0</v>
      </c>
    </row>
    <row r="121" spans="1:17" ht="18.75" hidden="1">
      <c r="A121" s="71" t="s">
        <v>133</v>
      </c>
      <c r="B121" s="75" t="s">
        <v>465</v>
      </c>
      <c r="C121" s="80"/>
      <c r="D121" s="80"/>
      <c r="E121" s="76"/>
      <c r="F121" s="76"/>
      <c r="G121" s="76"/>
      <c r="H121" s="76"/>
      <c r="I121" s="76"/>
      <c r="J121" s="76"/>
      <c r="K121" s="76"/>
      <c r="L121" s="76"/>
      <c r="M121" s="76"/>
      <c r="N121" s="76"/>
      <c r="O121" s="76"/>
      <c r="P121" s="76"/>
      <c r="Q121" s="74">
        <f t="shared" si="6"/>
        <v>0</v>
      </c>
    </row>
    <row r="122" spans="1:17" ht="37.5" hidden="1">
      <c r="A122" s="71"/>
      <c r="B122" s="77" t="s">
        <v>578</v>
      </c>
      <c r="C122" s="78"/>
      <c r="D122" s="81"/>
      <c r="E122" s="78"/>
      <c r="F122" s="76"/>
      <c r="G122" s="76"/>
      <c r="H122" s="76"/>
      <c r="I122" s="76"/>
      <c r="J122" s="76"/>
      <c r="K122" s="76"/>
      <c r="L122" s="76"/>
      <c r="M122" s="76"/>
      <c r="N122" s="76"/>
      <c r="O122" s="76"/>
      <c r="P122" s="76"/>
      <c r="Q122" s="74">
        <f t="shared" si="6"/>
        <v>0</v>
      </c>
    </row>
    <row r="123" spans="1:17" ht="18.75" hidden="1">
      <c r="A123" s="71"/>
      <c r="B123" s="77" t="s">
        <v>443</v>
      </c>
      <c r="C123" s="81"/>
      <c r="D123" s="81"/>
      <c r="E123" s="78"/>
      <c r="F123" s="76"/>
      <c r="G123" s="76"/>
      <c r="H123" s="76"/>
      <c r="I123" s="76"/>
      <c r="J123" s="76"/>
      <c r="K123" s="76"/>
      <c r="L123" s="76"/>
      <c r="M123" s="76"/>
      <c r="N123" s="76"/>
      <c r="O123" s="76"/>
      <c r="P123" s="76"/>
      <c r="Q123" s="74">
        <f t="shared" si="6"/>
        <v>0</v>
      </c>
    </row>
    <row r="124" spans="1:17" ht="18.75" hidden="1">
      <c r="A124" s="71" t="s">
        <v>73</v>
      </c>
      <c r="B124" s="75" t="s">
        <v>346</v>
      </c>
      <c r="C124" s="80"/>
      <c r="D124" s="76"/>
      <c r="E124" s="76"/>
      <c r="F124" s="76"/>
      <c r="G124" s="76"/>
      <c r="H124" s="76"/>
      <c r="I124" s="76"/>
      <c r="J124" s="76"/>
      <c r="K124" s="76"/>
      <c r="L124" s="76"/>
      <c r="M124" s="76"/>
      <c r="N124" s="76"/>
      <c r="O124" s="76"/>
      <c r="P124" s="76"/>
      <c r="Q124" s="74">
        <f t="shared" si="6"/>
        <v>0</v>
      </c>
    </row>
    <row r="125" spans="1:17" ht="18.75" hidden="1">
      <c r="A125" s="71" t="s">
        <v>137</v>
      </c>
      <c r="B125" s="75" t="s">
        <v>138</v>
      </c>
      <c r="C125" s="80"/>
      <c r="D125" s="76"/>
      <c r="E125" s="76"/>
      <c r="F125" s="76"/>
      <c r="G125" s="76"/>
      <c r="H125" s="76"/>
      <c r="I125" s="76"/>
      <c r="J125" s="76"/>
      <c r="K125" s="76"/>
      <c r="L125" s="76"/>
      <c r="M125" s="76"/>
      <c r="N125" s="76"/>
      <c r="O125" s="76"/>
      <c r="P125" s="76"/>
      <c r="Q125" s="74">
        <f t="shared" si="6"/>
        <v>0</v>
      </c>
    </row>
    <row r="126" spans="1:17" ht="18.75">
      <c r="A126" s="164" t="s">
        <v>109</v>
      </c>
      <c r="B126" s="87" t="s">
        <v>4</v>
      </c>
      <c r="C126" s="80">
        <v>-1350</v>
      </c>
      <c r="D126" s="76"/>
      <c r="E126" s="76"/>
      <c r="F126" s="76"/>
      <c r="G126" s="76"/>
      <c r="H126" s="76"/>
      <c r="I126" s="76"/>
      <c r="J126" s="76"/>
      <c r="K126" s="76"/>
      <c r="L126" s="76"/>
      <c r="M126" s="76"/>
      <c r="N126" s="76"/>
      <c r="O126" s="76"/>
      <c r="P126" s="76"/>
      <c r="Q126" s="74">
        <f t="shared" si="6"/>
        <v>-1350</v>
      </c>
    </row>
    <row r="127" spans="1:17" ht="18.75">
      <c r="A127" s="163"/>
      <c r="B127" s="77" t="s">
        <v>223</v>
      </c>
      <c r="C127" s="109">
        <v>-1350</v>
      </c>
      <c r="D127" s="76"/>
      <c r="E127" s="76"/>
      <c r="F127" s="76"/>
      <c r="G127" s="76"/>
      <c r="H127" s="76"/>
      <c r="I127" s="76"/>
      <c r="J127" s="76"/>
      <c r="K127" s="76"/>
      <c r="L127" s="76"/>
      <c r="M127" s="76"/>
      <c r="N127" s="76"/>
      <c r="O127" s="76"/>
      <c r="P127" s="76"/>
      <c r="Q127" s="74">
        <f t="shared" si="6"/>
        <v>-1350</v>
      </c>
    </row>
    <row r="128" spans="1:17" ht="18.75">
      <c r="A128" s="164" t="s">
        <v>136</v>
      </c>
      <c r="B128" s="87" t="s">
        <v>141</v>
      </c>
      <c r="C128" s="80">
        <v>1350</v>
      </c>
      <c r="D128" s="76"/>
      <c r="E128" s="76"/>
      <c r="F128" s="76"/>
      <c r="G128" s="76"/>
      <c r="H128" s="76"/>
      <c r="I128" s="76"/>
      <c r="J128" s="76"/>
      <c r="K128" s="76"/>
      <c r="L128" s="76"/>
      <c r="M128" s="76"/>
      <c r="N128" s="76"/>
      <c r="O128" s="76"/>
      <c r="P128" s="76"/>
      <c r="Q128" s="74">
        <f t="shared" si="6"/>
        <v>1350</v>
      </c>
    </row>
    <row r="129" spans="1:17" ht="18.75">
      <c r="A129" s="163"/>
      <c r="B129" s="77" t="s">
        <v>223</v>
      </c>
      <c r="C129" s="109">
        <v>1350</v>
      </c>
      <c r="D129" s="76"/>
      <c r="E129" s="76"/>
      <c r="F129" s="76"/>
      <c r="G129" s="76"/>
      <c r="H129" s="76"/>
      <c r="I129" s="76"/>
      <c r="J129" s="76"/>
      <c r="K129" s="76"/>
      <c r="L129" s="76"/>
      <c r="M129" s="76"/>
      <c r="N129" s="76"/>
      <c r="O129" s="76"/>
      <c r="P129" s="76"/>
      <c r="Q129" s="74">
        <f t="shared" si="6"/>
        <v>1350</v>
      </c>
    </row>
    <row r="130" spans="1:17" ht="68.25" customHeight="1">
      <c r="A130" s="71" t="s">
        <v>187</v>
      </c>
      <c r="B130" s="75" t="s">
        <v>217</v>
      </c>
      <c r="C130" s="80">
        <v>43.234</v>
      </c>
      <c r="D130" s="76"/>
      <c r="E130" s="76"/>
      <c r="F130" s="76"/>
      <c r="G130" s="76"/>
      <c r="H130" s="76"/>
      <c r="I130" s="76"/>
      <c r="J130" s="76"/>
      <c r="K130" s="76"/>
      <c r="L130" s="76"/>
      <c r="M130" s="76"/>
      <c r="N130" s="76"/>
      <c r="O130" s="76"/>
      <c r="P130" s="76"/>
      <c r="Q130" s="74">
        <f t="shared" si="6"/>
        <v>43.234</v>
      </c>
    </row>
    <row r="131" spans="1:17" ht="18.75" hidden="1">
      <c r="A131" s="71" t="s">
        <v>112</v>
      </c>
      <c r="B131" s="75" t="s">
        <v>146</v>
      </c>
      <c r="C131" s="80"/>
      <c r="D131" s="76"/>
      <c r="E131" s="76"/>
      <c r="F131" s="76"/>
      <c r="G131" s="76"/>
      <c r="H131" s="76"/>
      <c r="I131" s="76"/>
      <c r="J131" s="76"/>
      <c r="K131" s="76"/>
      <c r="L131" s="76"/>
      <c r="M131" s="76"/>
      <c r="N131" s="76"/>
      <c r="O131" s="76"/>
      <c r="P131" s="76"/>
      <c r="Q131" s="74">
        <f t="shared" si="6"/>
        <v>0</v>
      </c>
    </row>
    <row r="132" spans="1:17" ht="18.75" hidden="1">
      <c r="A132" s="71" t="s">
        <v>40</v>
      </c>
      <c r="B132" s="75" t="s">
        <v>41</v>
      </c>
      <c r="C132" s="80"/>
      <c r="D132" s="80"/>
      <c r="E132" s="80"/>
      <c r="F132" s="80"/>
      <c r="G132" s="76"/>
      <c r="H132" s="76"/>
      <c r="I132" s="76"/>
      <c r="J132" s="76"/>
      <c r="K132" s="76"/>
      <c r="L132" s="76"/>
      <c r="M132" s="76"/>
      <c r="N132" s="76"/>
      <c r="O132" s="76"/>
      <c r="P132" s="76"/>
      <c r="Q132" s="74">
        <f t="shared" si="6"/>
        <v>0</v>
      </c>
    </row>
    <row r="133" spans="1:17" ht="56.25" hidden="1">
      <c r="A133" s="71" t="s">
        <v>470</v>
      </c>
      <c r="B133" s="75" t="s">
        <v>472</v>
      </c>
      <c r="C133" s="80"/>
      <c r="D133" s="80"/>
      <c r="E133" s="80"/>
      <c r="F133" s="80"/>
      <c r="G133" s="76"/>
      <c r="H133" s="76"/>
      <c r="I133" s="76"/>
      <c r="J133" s="76"/>
      <c r="K133" s="76"/>
      <c r="L133" s="76"/>
      <c r="M133" s="76"/>
      <c r="N133" s="76"/>
      <c r="O133" s="76"/>
      <c r="P133" s="76"/>
      <c r="Q133" s="74">
        <f t="shared" si="6"/>
        <v>0</v>
      </c>
    </row>
    <row r="134" spans="1:17" ht="18.75" hidden="1">
      <c r="A134" s="71" t="s">
        <v>74</v>
      </c>
      <c r="B134" s="75" t="s">
        <v>153</v>
      </c>
      <c r="C134" s="80"/>
      <c r="D134" s="80"/>
      <c r="E134" s="80"/>
      <c r="F134" s="80"/>
      <c r="G134" s="76"/>
      <c r="H134" s="76"/>
      <c r="I134" s="76"/>
      <c r="J134" s="76"/>
      <c r="K134" s="76"/>
      <c r="L134" s="76"/>
      <c r="M134" s="76"/>
      <c r="N134" s="76"/>
      <c r="O134" s="76"/>
      <c r="P134" s="76"/>
      <c r="Q134" s="74">
        <f t="shared" si="6"/>
        <v>0</v>
      </c>
    </row>
    <row r="135" spans="1:17" ht="18.75" hidden="1">
      <c r="A135" s="71"/>
      <c r="B135" s="75"/>
      <c r="C135" s="80"/>
      <c r="D135" s="80"/>
      <c r="E135" s="80"/>
      <c r="F135" s="80"/>
      <c r="G135" s="76"/>
      <c r="H135" s="76"/>
      <c r="I135" s="76"/>
      <c r="J135" s="76"/>
      <c r="K135" s="76"/>
      <c r="L135" s="76"/>
      <c r="M135" s="76"/>
      <c r="N135" s="76"/>
      <c r="O135" s="76"/>
      <c r="P135" s="76"/>
      <c r="Q135" s="74">
        <f t="shared" si="6"/>
        <v>0</v>
      </c>
    </row>
    <row r="136" spans="1:17" ht="18.75" hidden="1">
      <c r="A136" s="71"/>
      <c r="B136" s="75"/>
      <c r="C136" s="76"/>
      <c r="D136" s="76"/>
      <c r="E136" s="76"/>
      <c r="F136" s="76"/>
      <c r="G136" s="76"/>
      <c r="H136" s="76"/>
      <c r="I136" s="76"/>
      <c r="J136" s="76"/>
      <c r="K136" s="76"/>
      <c r="L136" s="76"/>
      <c r="M136" s="76"/>
      <c r="N136" s="76"/>
      <c r="O136" s="76"/>
      <c r="P136" s="76"/>
      <c r="Q136" s="74">
        <f t="shared" si="6"/>
        <v>0</v>
      </c>
    </row>
    <row r="137" spans="1:17" ht="18.75" hidden="1">
      <c r="A137" s="71"/>
      <c r="B137" s="75"/>
      <c r="C137" s="80"/>
      <c r="D137" s="80"/>
      <c r="E137" s="80"/>
      <c r="F137" s="80"/>
      <c r="G137" s="80"/>
      <c r="H137" s="80"/>
      <c r="I137" s="80"/>
      <c r="J137" s="80"/>
      <c r="K137" s="80"/>
      <c r="L137" s="80"/>
      <c r="M137" s="80"/>
      <c r="N137" s="80"/>
      <c r="O137" s="80"/>
      <c r="P137" s="76"/>
      <c r="Q137" s="74">
        <f t="shared" si="6"/>
        <v>0</v>
      </c>
    </row>
    <row r="138" spans="1:17" ht="18.75" hidden="1">
      <c r="A138" s="71"/>
      <c r="B138" s="75"/>
      <c r="C138" s="80"/>
      <c r="D138" s="80"/>
      <c r="E138" s="76"/>
      <c r="F138" s="76"/>
      <c r="G138" s="76"/>
      <c r="H138" s="76"/>
      <c r="I138" s="76"/>
      <c r="J138" s="76"/>
      <c r="K138" s="76"/>
      <c r="L138" s="76"/>
      <c r="M138" s="76"/>
      <c r="N138" s="76"/>
      <c r="O138" s="76"/>
      <c r="P138" s="76"/>
      <c r="Q138" s="74">
        <f t="shared" si="6"/>
        <v>0</v>
      </c>
    </row>
    <row r="139" spans="1:17" ht="18.75" hidden="1">
      <c r="A139" s="71"/>
      <c r="B139" s="91"/>
      <c r="C139" s="76"/>
      <c r="D139" s="76"/>
      <c r="E139" s="76"/>
      <c r="F139" s="76"/>
      <c r="G139" s="76"/>
      <c r="H139" s="76"/>
      <c r="I139" s="76"/>
      <c r="J139" s="76"/>
      <c r="K139" s="76"/>
      <c r="L139" s="76"/>
      <c r="M139" s="76"/>
      <c r="N139" s="76"/>
      <c r="O139" s="76"/>
      <c r="P139" s="76"/>
      <c r="Q139" s="74">
        <f t="shared" si="6"/>
        <v>0</v>
      </c>
    </row>
    <row r="140" spans="1:17" ht="18.75" hidden="1">
      <c r="A140" s="71"/>
      <c r="B140" s="75"/>
      <c r="C140" s="76"/>
      <c r="D140" s="76"/>
      <c r="E140" s="76"/>
      <c r="F140" s="76"/>
      <c r="G140" s="76"/>
      <c r="H140" s="76"/>
      <c r="I140" s="76"/>
      <c r="J140" s="76"/>
      <c r="K140" s="76"/>
      <c r="L140" s="76"/>
      <c r="M140" s="76"/>
      <c r="N140" s="76"/>
      <c r="O140" s="76"/>
      <c r="P140" s="76"/>
      <c r="Q140" s="74">
        <f t="shared" si="6"/>
        <v>0</v>
      </c>
    </row>
    <row r="141" spans="1:17" ht="37.5" hidden="1">
      <c r="A141" s="71"/>
      <c r="B141" s="75" t="s">
        <v>578</v>
      </c>
      <c r="C141" s="80"/>
      <c r="D141" s="76"/>
      <c r="E141" s="76"/>
      <c r="F141" s="76"/>
      <c r="G141" s="76"/>
      <c r="H141" s="76"/>
      <c r="I141" s="76"/>
      <c r="J141" s="76"/>
      <c r="K141" s="76"/>
      <c r="L141" s="76"/>
      <c r="M141" s="76"/>
      <c r="N141" s="76"/>
      <c r="O141" s="76"/>
      <c r="P141" s="76"/>
      <c r="Q141" s="74">
        <f t="shared" si="6"/>
        <v>0</v>
      </c>
    </row>
    <row r="142" spans="1:17" ht="18.75" hidden="1">
      <c r="A142" s="71" t="s">
        <v>74</v>
      </c>
      <c r="B142" s="75" t="s">
        <v>153</v>
      </c>
      <c r="C142" s="80"/>
      <c r="D142" s="76"/>
      <c r="E142" s="76"/>
      <c r="F142" s="76"/>
      <c r="G142" s="76"/>
      <c r="H142" s="76"/>
      <c r="I142" s="76"/>
      <c r="J142" s="76"/>
      <c r="K142" s="76"/>
      <c r="L142" s="76"/>
      <c r="M142" s="76"/>
      <c r="N142" s="76"/>
      <c r="O142" s="76"/>
      <c r="P142" s="76"/>
      <c r="Q142" s="74">
        <f t="shared" si="6"/>
        <v>0</v>
      </c>
    </row>
    <row r="143" spans="1:17" ht="18.75" hidden="1">
      <c r="A143" s="71"/>
      <c r="B143" s="75" t="s">
        <v>446</v>
      </c>
      <c r="C143" s="80"/>
      <c r="D143" s="76"/>
      <c r="E143" s="76"/>
      <c r="F143" s="76"/>
      <c r="G143" s="76"/>
      <c r="H143" s="76"/>
      <c r="I143" s="76"/>
      <c r="J143" s="76"/>
      <c r="K143" s="76"/>
      <c r="L143" s="76"/>
      <c r="M143" s="76"/>
      <c r="N143" s="76"/>
      <c r="O143" s="76"/>
      <c r="P143" s="76"/>
      <c r="Q143" s="74">
        <f t="shared" si="6"/>
        <v>0</v>
      </c>
    </row>
    <row r="144" spans="1:17" ht="18.75" hidden="1">
      <c r="A144" s="92">
        <v>110000</v>
      </c>
      <c r="B144" s="72" t="s">
        <v>91</v>
      </c>
      <c r="C144" s="74">
        <f>SUM(C146+C148+C150+C153)</f>
        <v>0</v>
      </c>
      <c r="D144" s="74"/>
      <c r="E144" s="74">
        <f aca="true" t="shared" si="7" ref="E144:P144">SUM(E146:E153)</f>
        <v>0</v>
      </c>
      <c r="F144" s="74">
        <f t="shared" si="7"/>
        <v>0</v>
      </c>
      <c r="G144" s="74"/>
      <c r="H144" s="74">
        <f t="shared" si="7"/>
        <v>0</v>
      </c>
      <c r="I144" s="74">
        <f t="shared" si="7"/>
        <v>0</v>
      </c>
      <c r="J144" s="74">
        <f t="shared" si="7"/>
        <v>0</v>
      </c>
      <c r="K144" s="74">
        <f t="shared" si="7"/>
        <v>0</v>
      </c>
      <c r="L144" s="74">
        <f t="shared" si="7"/>
        <v>0</v>
      </c>
      <c r="M144" s="74">
        <f t="shared" si="7"/>
        <v>0</v>
      </c>
      <c r="N144" s="74">
        <f t="shared" si="7"/>
        <v>0</v>
      </c>
      <c r="O144" s="74">
        <f t="shared" si="7"/>
        <v>0</v>
      </c>
      <c r="P144" s="74">
        <f t="shared" si="7"/>
        <v>0</v>
      </c>
      <c r="Q144" s="74">
        <f t="shared" si="6"/>
        <v>0</v>
      </c>
    </row>
    <row r="145" spans="1:17" ht="18.75" hidden="1">
      <c r="A145" s="93">
        <v>1</v>
      </c>
      <c r="B145" s="93">
        <v>2</v>
      </c>
      <c r="C145" s="89"/>
      <c r="D145" s="76"/>
      <c r="E145" s="76"/>
      <c r="F145" s="76"/>
      <c r="G145" s="76"/>
      <c r="H145" s="89"/>
      <c r="I145" s="76"/>
      <c r="J145" s="76"/>
      <c r="K145" s="76"/>
      <c r="L145" s="76"/>
      <c r="M145" s="76"/>
      <c r="N145" s="76"/>
      <c r="O145" s="76"/>
      <c r="P145" s="76"/>
      <c r="Q145" s="74">
        <f t="shared" si="6"/>
        <v>0</v>
      </c>
    </row>
    <row r="146" spans="1:17" ht="18.75" hidden="1">
      <c r="A146" s="71" t="s">
        <v>75</v>
      </c>
      <c r="B146" s="75" t="s">
        <v>76</v>
      </c>
      <c r="C146" s="89"/>
      <c r="D146" s="76"/>
      <c r="E146" s="76"/>
      <c r="F146" s="76"/>
      <c r="G146" s="76"/>
      <c r="H146" s="89"/>
      <c r="I146" s="76"/>
      <c r="J146" s="76"/>
      <c r="K146" s="76"/>
      <c r="L146" s="76"/>
      <c r="M146" s="76"/>
      <c r="N146" s="76"/>
      <c r="O146" s="76"/>
      <c r="P146" s="76"/>
      <c r="Q146" s="74">
        <f t="shared" si="6"/>
        <v>0</v>
      </c>
    </row>
    <row r="147" spans="1:17" ht="37.5" hidden="1">
      <c r="A147" s="71"/>
      <c r="B147" s="77" t="s">
        <v>578</v>
      </c>
      <c r="C147" s="94"/>
      <c r="D147" s="76"/>
      <c r="E147" s="76"/>
      <c r="F147" s="76"/>
      <c r="G147" s="76"/>
      <c r="H147" s="89"/>
      <c r="I147" s="76"/>
      <c r="J147" s="76"/>
      <c r="K147" s="76"/>
      <c r="L147" s="76"/>
      <c r="M147" s="76"/>
      <c r="N147" s="76"/>
      <c r="O147" s="76"/>
      <c r="P147" s="76"/>
      <c r="Q147" s="74">
        <f t="shared" si="6"/>
        <v>0</v>
      </c>
    </row>
    <row r="148" spans="1:17" ht="18.75" hidden="1">
      <c r="A148" s="71" t="s">
        <v>77</v>
      </c>
      <c r="B148" s="75" t="s">
        <v>207</v>
      </c>
      <c r="C148" s="89"/>
      <c r="D148" s="76"/>
      <c r="E148" s="76"/>
      <c r="F148" s="76"/>
      <c r="G148" s="76"/>
      <c r="H148" s="89"/>
      <c r="I148" s="76"/>
      <c r="J148" s="76"/>
      <c r="K148" s="76"/>
      <c r="L148" s="76"/>
      <c r="M148" s="76"/>
      <c r="N148" s="76"/>
      <c r="O148" s="76"/>
      <c r="P148" s="76"/>
      <c r="Q148" s="74">
        <f t="shared" si="6"/>
        <v>0</v>
      </c>
    </row>
    <row r="149" spans="1:17" ht="37.5" hidden="1">
      <c r="A149" s="71"/>
      <c r="B149" s="77" t="s">
        <v>578</v>
      </c>
      <c r="C149" s="94"/>
      <c r="D149" s="76"/>
      <c r="E149" s="76"/>
      <c r="F149" s="76"/>
      <c r="G149" s="76"/>
      <c r="H149" s="89"/>
      <c r="I149" s="76"/>
      <c r="J149" s="76"/>
      <c r="K149" s="76"/>
      <c r="L149" s="76"/>
      <c r="M149" s="76"/>
      <c r="N149" s="76"/>
      <c r="O149" s="76"/>
      <c r="P149" s="76"/>
      <c r="Q149" s="74">
        <f aca="true" t="shared" si="8" ref="Q149:Q212">H149+C149</f>
        <v>0</v>
      </c>
    </row>
    <row r="150" spans="1:17" ht="18.75" hidden="1">
      <c r="A150" s="71" t="s">
        <v>78</v>
      </c>
      <c r="B150" s="75" t="s">
        <v>208</v>
      </c>
      <c r="C150" s="89"/>
      <c r="D150" s="76"/>
      <c r="E150" s="76"/>
      <c r="F150" s="76"/>
      <c r="G150" s="76"/>
      <c r="H150" s="89"/>
      <c r="I150" s="76"/>
      <c r="J150" s="76"/>
      <c r="K150" s="76"/>
      <c r="L150" s="76"/>
      <c r="M150" s="76"/>
      <c r="N150" s="76"/>
      <c r="O150" s="76"/>
      <c r="P150" s="76"/>
      <c r="Q150" s="74">
        <f t="shared" si="8"/>
        <v>0</v>
      </c>
    </row>
    <row r="151" spans="1:17" ht="18.75" hidden="1">
      <c r="A151" s="71" t="s">
        <v>79</v>
      </c>
      <c r="B151" s="75" t="s">
        <v>149</v>
      </c>
      <c r="C151" s="89"/>
      <c r="D151" s="76"/>
      <c r="E151" s="76"/>
      <c r="F151" s="76"/>
      <c r="G151" s="76"/>
      <c r="H151" s="89"/>
      <c r="I151" s="76"/>
      <c r="J151" s="76"/>
      <c r="K151" s="76"/>
      <c r="L151" s="76"/>
      <c r="M151" s="76"/>
      <c r="N151" s="76"/>
      <c r="O151" s="76"/>
      <c r="P151" s="76"/>
      <c r="Q151" s="74">
        <f t="shared" si="8"/>
        <v>0</v>
      </c>
    </row>
    <row r="152" spans="1:17" ht="37.5" hidden="1">
      <c r="A152" s="71"/>
      <c r="B152" s="77" t="s">
        <v>578</v>
      </c>
      <c r="C152" s="94"/>
      <c r="D152" s="76"/>
      <c r="E152" s="76"/>
      <c r="F152" s="76"/>
      <c r="G152" s="76"/>
      <c r="H152" s="89"/>
      <c r="I152" s="76"/>
      <c r="J152" s="76"/>
      <c r="K152" s="76"/>
      <c r="L152" s="76"/>
      <c r="M152" s="76"/>
      <c r="N152" s="76"/>
      <c r="O152" s="76"/>
      <c r="P152" s="76"/>
      <c r="Q152" s="74">
        <f t="shared" si="8"/>
        <v>0</v>
      </c>
    </row>
    <row r="153" spans="1:17" ht="18.75" hidden="1">
      <c r="A153" s="71" t="s">
        <v>102</v>
      </c>
      <c r="B153" s="75" t="s">
        <v>445</v>
      </c>
      <c r="C153" s="89"/>
      <c r="D153" s="76"/>
      <c r="E153" s="76"/>
      <c r="F153" s="76"/>
      <c r="G153" s="76"/>
      <c r="H153" s="89"/>
      <c r="I153" s="76"/>
      <c r="J153" s="76"/>
      <c r="K153" s="76"/>
      <c r="L153" s="76"/>
      <c r="M153" s="76"/>
      <c r="N153" s="76"/>
      <c r="O153" s="76"/>
      <c r="P153" s="76"/>
      <c r="Q153" s="74">
        <f t="shared" si="8"/>
        <v>0</v>
      </c>
    </row>
    <row r="154" spans="1:17" ht="18.75" hidden="1">
      <c r="A154" s="93"/>
      <c r="B154" s="93"/>
      <c r="C154" s="89"/>
      <c r="D154" s="76"/>
      <c r="E154" s="76"/>
      <c r="F154" s="76"/>
      <c r="G154" s="76"/>
      <c r="H154" s="89"/>
      <c r="I154" s="76"/>
      <c r="J154" s="76"/>
      <c r="K154" s="76"/>
      <c r="L154" s="76"/>
      <c r="M154" s="76"/>
      <c r="N154" s="76"/>
      <c r="O154" s="76"/>
      <c r="P154" s="76"/>
      <c r="Q154" s="74">
        <f t="shared" si="8"/>
        <v>0</v>
      </c>
    </row>
    <row r="155" spans="1:17" ht="18.75" hidden="1">
      <c r="A155" s="95">
        <v>120000</v>
      </c>
      <c r="B155" s="72" t="s">
        <v>104</v>
      </c>
      <c r="C155" s="73"/>
      <c r="D155" s="73"/>
      <c r="E155" s="73"/>
      <c r="F155" s="73"/>
      <c r="G155" s="73"/>
      <c r="H155" s="73"/>
      <c r="I155" s="73"/>
      <c r="J155" s="73"/>
      <c r="K155" s="73"/>
      <c r="L155" s="73"/>
      <c r="M155" s="73"/>
      <c r="N155" s="73"/>
      <c r="O155" s="73"/>
      <c r="P155" s="73"/>
      <c r="Q155" s="74">
        <f t="shared" si="8"/>
        <v>0</v>
      </c>
    </row>
    <row r="156" spans="1:17" ht="18.75" hidden="1">
      <c r="A156" s="79" t="s">
        <v>98</v>
      </c>
      <c r="B156" s="96" t="s">
        <v>193</v>
      </c>
      <c r="C156" s="76"/>
      <c r="D156" s="76"/>
      <c r="E156" s="76"/>
      <c r="F156" s="76"/>
      <c r="G156" s="76"/>
      <c r="H156" s="76"/>
      <c r="I156" s="76"/>
      <c r="J156" s="76"/>
      <c r="K156" s="76"/>
      <c r="L156" s="76"/>
      <c r="M156" s="76"/>
      <c r="N156" s="76"/>
      <c r="O156" s="76"/>
      <c r="P156" s="76"/>
      <c r="Q156" s="74">
        <f t="shared" si="8"/>
        <v>0</v>
      </c>
    </row>
    <row r="157" spans="1:17" ht="37.5" hidden="1">
      <c r="A157" s="79"/>
      <c r="B157" s="77" t="s">
        <v>578</v>
      </c>
      <c r="C157" s="94"/>
      <c r="D157" s="76"/>
      <c r="E157" s="76"/>
      <c r="F157" s="76"/>
      <c r="G157" s="76"/>
      <c r="H157" s="76"/>
      <c r="I157" s="76"/>
      <c r="J157" s="76"/>
      <c r="K157" s="76"/>
      <c r="L157" s="76"/>
      <c r="M157" s="76"/>
      <c r="N157" s="76"/>
      <c r="O157" s="76"/>
      <c r="P157" s="76"/>
      <c r="Q157" s="74">
        <f t="shared" si="8"/>
        <v>0</v>
      </c>
    </row>
    <row r="158" spans="1:17" ht="18.75" hidden="1">
      <c r="A158" s="97" t="s">
        <v>92</v>
      </c>
      <c r="B158" s="72" t="s">
        <v>93</v>
      </c>
      <c r="C158" s="73"/>
      <c r="D158" s="73"/>
      <c r="E158" s="73">
        <f aca="true" t="shared" si="9" ref="E158:M158">E162+E165+E167+E168+E169+E170+E166+E163</f>
        <v>0</v>
      </c>
      <c r="F158" s="73">
        <f t="shared" si="9"/>
        <v>0</v>
      </c>
      <c r="G158" s="73">
        <f t="shared" si="9"/>
        <v>0</v>
      </c>
      <c r="H158" s="73">
        <f t="shared" si="9"/>
        <v>0</v>
      </c>
      <c r="I158" s="73">
        <f t="shared" si="9"/>
        <v>0</v>
      </c>
      <c r="J158" s="73">
        <f t="shared" si="9"/>
        <v>0</v>
      </c>
      <c r="K158" s="73">
        <f t="shared" si="9"/>
        <v>0</v>
      </c>
      <c r="L158" s="73">
        <f t="shared" si="9"/>
        <v>0</v>
      </c>
      <c r="M158" s="73">
        <f t="shared" si="9"/>
        <v>0</v>
      </c>
      <c r="N158" s="73">
        <f>N162+N165+N167+N168+N169+N170+N166</f>
        <v>0</v>
      </c>
      <c r="O158" s="73">
        <f>O162+O165+O167+O168+O169+O170+O166</f>
        <v>0</v>
      </c>
      <c r="P158" s="73">
        <f>P162+P165+P167+P168+P169+P170+P166</f>
        <v>0</v>
      </c>
      <c r="Q158" s="74">
        <f t="shared" si="8"/>
        <v>0</v>
      </c>
    </row>
    <row r="159" spans="1:17" ht="18.75" hidden="1">
      <c r="A159" s="79" t="s">
        <v>122</v>
      </c>
      <c r="B159" s="72" t="s">
        <v>123</v>
      </c>
      <c r="C159" s="73"/>
      <c r="D159" s="73"/>
      <c r="E159" s="73"/>
      <c r="F159" s="73"/>
      <c r="G159" s="73"/>
      <c r="H159" s="76"/>
      <c r="I159" s="76"/>
      <c r="J159" s="76"/>
      <c r="K159" s="76"/>
      <c r="L159" s="76"/>
      <c r="M159" s="76"/>
      <c r="N159" s="76"/>
      <c r="O159" s="76"/>
      <c r="P159" s="76"/>
      <c r="Q159" s="74">
        <f t="shared" si="8"/>
        <v>0</v>
      </c>
    </row>
    <row r="160" spans="1:17" ht="18.75" hidden="1">
      <c r="A160" s="79" t="s">
        <v>82</v>
      </c>
      <c r="B160" s="75" t="s">
        <v>107</v>
      </c>
      <c r="C160" s="76"/>
      <c r="D160" s="76"/>
      <c r="E160" s="76"/>
      <c r="F160" s="76"/>
      <c r="G160" s="76"/>
      <c r="H160" s="76"/>
      <c r="I160" s="76"/>
      <c r="J160" s="76"/>
      <c r="K160" s="76"/>
      <c r="L160" s="76"/>
      <c r="M160" s="76"/>
      <c r="N160" s="76"/>
      <c r="O160" s="76"/>
      <c r="P160" s="76"/>
      <c r="Q160" s="74">
        <f t="shared" si="8"/>
        <v>0</v>
      </c>
    </row>
    <row r="161" spans="1:17" ht="18.75" hidden="1">
      <c r="A161" s="79" t="s">
        <v>114</v>
      </c>
      <c r="B161" s="75" t="s">
        <v>115</v>
      </c>
      <c r="C161" s="76"/>
      <c r="D161" s="76"/>
      <c r="E161" s="76"/>
      <c r="F161" s="76"/>
      <c r="G161" s="76"/>
      <c r="H161" s="76"/>
      <c r="I161" s="76"/>
      <c r="J161" s="76"/>
      <c r="K161" s="76"/>
      <c r="L161" s="76"/>
      <c r="M161" s="76"/>
      <c r="N161" s="76"/>
      <c r="O161" s="76"/>
      <c r="P161" s="76"/>
      <c r="Q161" s="74">
        <f t="shared" si="8"/>
        <v>0</v>
      </c>
    </row>
    <row r="162" spans="1:17" ht="18.75" hidden="1">
      <c r="A162" s="71" t="s">
        <v>80</v>
      </c>
      <c r="B162" s="75" t="s">
        <v>100</v>
      </c>
      <c r="C162" s="80"/>
      <c r="D162" s="80"/>
      <c r="E162" s="80"/>
      <c r="F162" s="80"/>
      <c r="G162" s="76"/>
      <c r="H162" s="76"/>
      <c r="I162" s="76"/>
      <c r="J162" s="76"/>
      <c r="K162" s="76"/>
      <c r="L162" s="76"/>
      <c r="M162" s="76"/>
      <c r="N162" s="76"/>
      <c r="O162" s="76"/>
      <c r="P162" s="76"/>
      <c r="Q162" s="74">
        <f t="shared" si="8"/>
        <v>0</v>
      </c>
    </row>
    <row r="163" spans="1:17" ht="18.75" hidden="1">
      <c r="A163" s="71" t="s">
        <v>349</v>
      </c>
      <c r="B163" s="98" t="s">
        <v>84</v>
      </c>
      <c r="C163" s="80"/>
      <c r="D163" s="80"/>
      <c r="E163" s="80"/>
      <c r="F163" s="80"/>
      <c r="G163" s="76"/>
      <c r="H163" s="76"/>
      <c r="I163" s="76"/>
      <c r="J163" s="76"/>
      <c r="K163" s="76"/>
      <c r="L163" s="76"/>
      <c r="M163" s="76"/>
      <c r="N163" s="76"/>
      <c r="O163" s="76"/>
      <c r="P163" s="76"/>
      <c r="Q163" s="74">
        <f t="shared" si="8"/>
        <v>0</v>
      </c>
    </row>
    <row r="164" spans="1:17" ht="18.75" hidden="1">
      <c r="A164" s="71" t="s">
        <v>80</v>
      </c>
      <c r="B164" s="75" t="s">
        <v>100</v>
      </c>
      <c r="C164" s="80"/>
      <c r="D164" s="80"/>
      <c r="E164" s="80"/>
      <c r="F164" s="80"/>
      <c r="G164" s="76"/>
      <c r="H164" s="76"/>
      <c r="I164" s="76"/>
      <c r="J164" s="76"/>
      <c r="K164" s="76"/>
      <c r="L164" s="76"/>
      <c r="M164" s="76"/>
      <c r="N164" s="76"/>
      <c r="O164" s="76"/>
      <c r="P164" s="76"/>
      <c r="Q164" s="74">
        <f t="shared" si="8"/>
        <v>0</v>
      </c>
    </row>
    <row r="165" spans="1:17" ht="18.75" hidden="1">
      <c r="A165" s="71" t="s">
        <v>463</v>
      </c>
      <c r="B165" s="75" t="s">
        <v>464</v>
      </c>
      <c r="C165" s="80"/>
      <c r="D165" s="80"/>
      <c r="E165" s="80"/>
      <c r="F165" s="80"/>
      <c r="G165" s="76"/>
      <c r="H165" s="76"/>
      <c r="I165" s="76"/>
      <c r="J165" s="76"/>
      <c r="K165" s="76"/>
      <c r="L165" s="76"/>
      <c r="M165" s="76"/>
      <c r="N165" s="76"/>
      <c r="O165" s="76"/>
      <c r="P165" s="76"/>
      <c r="Q165" s="74">
        <f t="shared" si="8"/>
        <v>0</v>
      </c>
    </row>
    <row r="166" spans="1:17" ht="18.75" hidden="1">
      <c r="A166" s="71" t="s">
        <v>134</v>
      </c>
      <c r="B166" s="75" t="s">
        <v>154</v>
      </c>
      <c r="C166" s="80"/>
      <c r="D166" s="80"/>
      <c r="E166" s="80"/>
      <c r="F166" s="80"/>
      <c r="G166" s="76"/>
      <c r="H166" s="76"/>
      <c r="I166" s="76"/>
      <c r="J166" s="76"/>
      <c r="K166" s="76"/>
      <c r="L166" s="76"/>
      <c r="M166" s="76"/>
      <c r="N166" s="76"/>
      <c r="O166" s="76"/>
      <c r="P166" s="76"/>
      <c r="Q166" s="74">
        <f t="shared" si="8"/>
        <v>0</v>
      </c>
    </row>
    <row r="167" spans="1:17" ht="56.25" hidden="1">
      <c r="A167" s="71" t="s">
        <v>152</v>
      </c>
      <c r="B167" s="75" t="s">
        <v>197</v>
      </c>
      <c r="C167" s="80"/>
      <c r="D167" s="80"/>
      <c r="E167" s="80"/>
      <c r="F167" s="80"/>
      <c r="G167" s="76"/>
      <c r="H167" s="76"/>
      <c r="I167" s="76"/>
      <c r="J167" s="76"/>
      <c r="K167" s="76"/>
      <c r="L167" s="76"/>
      <c r="M167" s="76"/>
      <c r="N167" s="76"/>
      <c r="O167" s="76"/>
      <c r="P167" s="76"/>
      <c r="Q167" s="74">
        <f t="shared" si="8"/>
        <v>0</v>
      </c>
    </row>
    <row r="168" spans="1:17" ht="37.5" hidden="1">
      <c r="A168" s="71" t="s">
        <v>81</v>
      </c>
      <c r="B168" s="75" t="s">
        <v>150</v>
      </c>
      <c r="C168" s="80"/>
      <c r="D168" s="80"/>
      <c r="E168" s="80"/>
      <c r="F168" s="80"/>
      <c r="G168" s="76"/>
      <c r="H168" s="76"/>
      <c r="I168" s="76"/>
      <c r="J168" s="76"/>
      <c r="K168" s="76"/>
      <c r="L168" s="76"/>
      <c r="M168" s="76"/>
      <c r="N168" s="76"/>
      <c r="O168" s="76"/>
      <c r="P168" s="76"/>
      <c r="Q168" s="74">
        <f t="shared" si="8"/>
        <v>0</v>
      </c>
    </row>
    <row r="169" spans="1:17" ht="37.5" hidden="1">
      <c r="A169" s="71" t="s">
        <v>139</v>
      </c>
      <c r="B169" s="75" t="s">
        <v>198</v>
      </c>
      <c r="C169" s="80"/>
      <c r="D169" s="80"/>
      <c r="E169" s="80"/>
      <c r="F169" s="80"/>
      <c r="G169" s="76"/>
      <c r="H169" s="76"/>
      <c r="I169" s="76"/>
      <c r="J169" s="76"/>
      <c r="K169" s="76"/>
      <c r="L169" s="76"/>
      <c r="M169" s="76"/>
      <c r="N169" s="76"/>
      <c r="O169" s="76"/>
      <c r="P169" s="76"/>
      <c r="Q169" s="74">
        <f t="shared" si="8"/>
        <v>0</v>
      </c>
    </row>
    <row r="170" spans="1:17" ht="18.75" hidden="1">
      <c r="A170" s="71"/>
      <c r="B170" s="75"/>
      <c r="C170" s="80"/>
      <c r="D170" s="80"/>
      <c r="E170" s="80"/>
      <c r="F170" s="80"/>
      <c r="G170" s="80"/>
      <c r="H170" s="76"/>
      <c r="I170" s="76"/>
      <c r="J170" s="76"/>
      <c r="K170" s="76"/>
      <c r="L170" s="76"/>
      <c r="M170" s="76"/>
      <c r="N170" s="76"/>
      <c r="O170" s="76"/>
      <c r="P170" s="76"/>
      <c r="Q170" s="74">
        <f t="shared" si="8"/>
        <v>0</v>
      </c>
    </row>
    <row r="171" spans="1:17" ht="18.75" hidden="1">
      <c r="A171" s="99" t="s">
        <v>219</v>
      </c>
      <c r="B171" s="72" t="s">
        <v>220</v>
      </c>
      <c r="C171" s="74"/>
      <c r="D171" s="74"/>
      <c r="E171" s="74"/>
      <c r="F171" s="74"/>
      <c r="G171" s="74"/>
      <c r="H171" s="73"/>
      <c r="I171" s="73"/>
      <c r="J171" s="73"/>
      <c r="K171" s="73"/>
      <c r="L171" s="73"/>
      <c r="M171" s="73"/>
      <c r="N171" s="73"/>
      <c r="O171" s="73"/>
      <c r="P171" s="73"/>
      <c r="Q171" s="74">
        <f t="shared" si="8"/>
        <v>0</v>
      </c>
    </row>
    <row r="172" spans="1:17" ht="18.75" hidden="1">
      <c r="A172" s="71" t="s">
        <v>43</v>
      </c>
      <c r="B172" s="75" t="s">
        <v>45</v>
      </c>
      <c r="C172" s="80"/>
      <c r="D172" s="80"/>
      <c r="E172" s="80"/>
      <c r="F172" s="80"/>
      <c r="G172" s="80"/>
      <c r="H172" s="76"/>
      <c r="I172" s="76"/>
      <c r="J172" s="76"/>
      <c r="K172" s="76"/>
      <c r="L172" s="76"/>
      <c r="M172" s="76"/>
      <c r="N172" s="76"/>
      <c r="O172" s="76"/>
      <c r="P172" s="76"/>
      <c r="Q172" s="74">
        <f t="shared" si="8"/>
        <v>0</v>
      </c>
    </row>
    <row r="173" spans="1:17" ht="18.75" hidden="1">
      <c r="A173" s="99" t="s">
        <v>122</v>
      </c>
      <c r="B173" s="72" t="s">
        <v>172</v>
      </c>
      <c r="C173" s="74"/>
      <c r="D173" s="74"/>
      <c r="E173" s="74"/>
      <c r="F173" s="74"/>
      <c r="G173" s="80"/>
      <c r="H173" s="76"/>
      <c r="I173" s="76"/>
      <c r="J173" s="76"/>
      <c r="K173" s="76"/>
      <c r="L173" s="76"/>
      <c r="M173" s="76"/>
      <c r="N173" s="76"/>
      <c r="O173" s="76"/>
      <c r="P173" s="76"/>
      <c r="Q173" s="74">
        <f t="shared" si="8"/>
        <v>0</v>
      </c>
    </row>
    <row r="174" spans="1:17" ht="23.25" customHeight="1" hidden="1">
      <c r="A174" s="71" t="s">
        <v>114</v>
      </c>
      <c r="B174" s="75" t="s">
        <v>173</v>
      </c>
      <c r="C174" s="80"/>
      <c r="D174" s="74"/>
      <c r="E174" s="74"/>
      <c r="F174" s="74"/>
      <c r="G174" s="80"/>
      <c r="H174" s="76"/>
      <c r="I174" s="76"/>
      <c r="J174" s="76"/>
      <c r="K174" s="76"/>
      <c r="L174" s="76"/>
      <c r="M174" s="76"/>
      <c r="N174" s="76"/>
      <c r="O174" s="76"/>
      <c r="P174" s="76"/>
      <c r="Q174" s="74">
        <f t="shared" si="8"/>
        <v>0</v>
      </c>
    </row>
    <row r="175" spans="1:17" ht="23.25" customHeight="1" hidden="1">
      <c r="A175" s="71"/>
      <c r="B175" s="77" t="s">
        <v>174</v>
      </c>
      <c r="C175" s="81"/>
      <c r="D175" s="74"/>
      <c r="E175" s="74"/>
      <c r="F175" s="74"/>
      <c r="G175" s="80"/>
      <c r="H175" s="76"/>
      <c r="I175" s="76"/>
      <c r="J175" s="76"/>
      <c r="K175" s="76"/>
      <c r="L175" s="76"/>
      <c r="M175" s="76"/>
      <c r="N175" s="76"/>
      <c r="O175" s="76"/>
      <c r="P175" s="76"/>
      <c r="Q175" s="74">
        <f t="shared" si="8"/>
        <v>0</v>
      </c>
    </row>
    <row r="176" spans="1:17" ht="18.75" hidden="1">
      <c r="A176" s="97" t="s">
        <v>121</v>
      </c>
      <c r="B176" s="72" t="s">
        <v>16</v>
      </c>
      <c r="C176" s="73"/>
      <c r="D176" s="73"/>
      <c r="E176" s="73">
        <f aca="true" t="shared" si="10" ref="E176:P176">E177+E179</f>
        <v>0</v>
      </c>
      <c r="F176" s="73">
        <f t="shared" si="10"/>
        <v>0</v>
      </c>
      <c r="G176" s="73"/>
      <c r="H176" s="73">
        <f t="shared" si="10"/>
        <v>0</v>
      </c>
      <c r="I176" s="73">
        <f t="shared" si="10"/>
        <v>0</v>
      </c>
      <c r="J176" s="73">
        <f t="shared" si="10"/>
        <v>0</v>
      </c>
      <c r="K176" s="73">
        <f t="shared" si="10"/>
        <v>0</v>
      </c>
      <c r="L176" s="73">
        <f t="shared" si="10"/>
        <v>0</v>
      </c>
      <c r="M176" s="73">
        <f t="shared" si="10"/>
        <v>0</v>
      </c>
      <c r="N176" s="73">
        <f t="shared" si="10"/>
        <v>0</v>
      </c>
      <c r="O176" s="73">
        <f t="shared" si="10"/>
        <v>0</v>
      </c>
      <c r="P176" s="73">
        <f t="shared" si="10"/>
        <v>0</v>
      </c>
      <c r="Q176" s="74">
        <f t="shared" si="8"/>
        <v>0</v>
      </c>
    </row>
    <row r="177" spans="1:17" ht="37.5" hidden="1">
      <c r="A177" s="79" t="s">
        <v>96</v>
      </c>
      <c r="B177" s="75" t="s">
        <v>188</v>
      </c>
      <c r="C177" s="80"/>
      <c r="D177" s="80"/>
      <c r="E177" s="76"/>
      <c r="F177" s="76"/>
      <c r="G177" s="76"/>
      <c r="H177" s="76"/>
      <c r="I177" s="76"/>
      <c r="J177" s="76"/>
      <c r="K177" s="76"/>
      <c r="L177" s="76"/>
      <c r="M177" s="76"/>
      <c r="N177" s="76"/>
      <c r="O177" s="76"/>
      <c r="P177" s="76"/>
      <c r="Q177" s="74">
        <f t="shared" si="8"/>
        <v>0</v>
      </c>
    </row>
    <row r="178" spans="1:17" ht="18.75" hidden="1">
      <c r="A178" s="79"/>
      <c r="B178" s="75" t="s">
        <v>223</v>
      </c>
      <c r="C178" s="81"/>
      <c r="D178" s="80"/>
      <c r="E178" s="76"/>
      <c r="F178" s="76"/>
      <c r="G178" s="76"/>
      <c r="H178" s="76"/>
      <c r="I178" s="76"/>
      <c r="J178" s="76"/>
      <c r="K178" s="76"/>
      <c r="L178" s="76"/>
      <c r="M178" s="76"/>
      <c r="N178" s="76"/>
      <c r="O178" s="76"/>
      <c r="P178" s="76"/>
      <c r="Q178" s="74">
        <f t="shared" si="8"/>
        <v>0</v>
      </c>
    </row>
    <row r="179" spans="1:17" ht="37.5" hidden="1">
      <c r="A179" s="79" t="s">
        <v>131</v>
      </c>
      <c r="B179" s="75" t="s">
        <v>215</v>
      </c>
      <c r="C179" s="80"/>
      <c r="D179" s="80"/>
      <c r="E179" s="76"/>
      <c r="F179" s="76"/>
      <c r="G179" s="76"/>
      <c r="H179" s="76"/>
      <c r="I179" s="76"/>
      <c r="J179" s="76"/>
      <c r="K179" s="76"/>
      <c r="L179" s="76"/>
      <c r="M179" s="76"/>
      <c r="N179" s="76"/>
      <c r="O179" s="76"/>
      <c r="P179" s="76"/>
      <c r="Q179" s="74">
        <f t="shared" si="8"/>
        <v>0</v>
      </c>
    </row>
    <row r="180" spans="1:17" ht="18.75" hidden="1">
      <c r="A180" s="79"/>
      <c r="B180" s="75" t="s">
        <v>223</v>
      </c>
      <c r="C180" s="81"/>
      <c r="D180" s="80"/>
      <c r="E180" s="76"/>
      <c r="F180" s="76"/>
      <c r="G180" s="76"/>
      <c r="H180" s="76"/>
      <c r="I180" s="76"/>
      <c r="J180" s="76"/>
      <c r="K180" s="76"/>
      <c r="L180" s="76"/>
      <c r="M180" s="76"/>
      <c r="N180" s="76"/>
      <c r="O180" s="76"/>
      <c r="P180" s="76"/>
      <c r="Q180" s="74">
        <f t="shared" si="8"/>
        <v>0</v>
      </c>
    </row>
    <row r="181" spans="1:17" ht="18.75" hidden="1">
      <c r="A181" s="97" t="s">
        <v>169</v>
      </c>
      <c r="B181" s="72" t="s">
        <v>17</v>
      </c>
      <c r="C181" s="73"/>
      <c r="D181" s="73"/>
      <c r="E181" s="76"/>
      <c r="F181" s="76"/>
      <c r="G181" s="76"/>
      <c r="H181" s="73"/>
      <c r="I181" s="73"/>
      <c r="J181" s="73"/>
      <c r="K181" s="73"/>
      <c r="L181" s="73"/>
      <c r="M181" s="73"/>
      <c r="N181" s="73"/>
      <c r="O181" s="73"/>
      <c r="P181" s="73"/>
      <c r="Q181" s="74">
        <f t="shared" si="8"/>
        <v>0</v>
      </c>
    </row>
    <row r="182" spans="1:17" ht="18.75" hidden="1">
      <c r="A182" s="71" t="s">
        <v>167</v>
      </c>
      <c r="B182" s="75" t="s">
        <v>168</v>
      </c>
      <c r="C182" s="80"/>
      <c r="D182" s="80"/>
      <c r="E182" s="76"/>
      <c r="F182" s="76"/>
      <c r="G182" s="76"/>
      <c r="H182" s="76"/>
      <c r="I182" s="76"/>
      <c r="J182" s="76"/>
      <c r="K182" s="76"/>
      <c r="L182" s="76"/>
      <c r="M182" s="76"/>
      <c r="N182" s="76"/>
      <c r="O182" s="76"/>
      <c r="P182" s="76"/>
      <c r="Q182" s="74">
        <f t="shared" si="8"/>
        <v>0</v>
      </c>
    </row>
    <row r="183" spans="1:17" ht="18.75" hidden="1">
      <c r="A183" s="71"/>
      <c r="B183" s="75"/>
      <c r="C183" s="80"/>
      <c r="D183" s="80"/>
      <c r="E183" s="76"/>
      <c r="F183" s="76"/>
      <c r="G183" s="76"/>
      <c r="H183" s="76"/>
      <c r="I183" s="76"/>
      <c r="J183" s="76"/>
      <c r="K183" s="76"/>
      <c r="L183" s="76"/>
      <c r="M183" s="76"/>
      <c r="N183" s="76"/>
      <c r="O183" s="76"/>
      <c r="P183" s="76"/>
      <c r="Q183" s="74">
        <f t="shared" si="8"/>
        <v>0</v>
      </c>
    </row>
    <row r="184" spans="1:17" ht="37.5" hidden="1">
      <c r="A184" s="97" t="s">
        <v>124</v>
      </c>
      <c r="B184" s="72" t="s">
        <v>18</v>
      </c>
      <c r="C184" s="73"/>
      <c r="D184" s="73"/>
      <c r="E184" s="73">
        <f aca="true" t="shared" si="11" ref="E184:P184">E185</f>
        <v>0</v>
      </c>
      <c r="F184" s="73">
        <f t="shared" si="11"/>
        <v>0</v>
      </c>
      <c r="G184" s="73"/>
      <c r="H184" s="73">
        <f t="shared" si="11"/>
        <v>0</v>
      </c>
      <c r="I184" s="73">
        <f t="shared" si="11"/>
        <v>0</v>
      </c>
      <c r="J184" s="73">
        <f t="shared" si="11"/>
        <v>0</v>
      </c>
      <c r="K184" s="73">
        <f t="shared" si="11"/>
        <v>0</v>
      </c>
      <c r="L184" s="73">
        <f t="shared" si="11"/>
        <v>0</v>
      </c>
      <c r="M184" s="73">
        <f t="shared" si="11"/>
        <v>0</v>
      </c>
      <c r="N184" s="73">
        <f t="shared" si="11"/>
        <v>0</v>
      </c>
      <c r="O184" s="73">
        <f t="shared" si="11"/>
        <v>0</v>
      </c>
      <c r="P184" s="73">
        <f t="shared" si="11"/>
        <v>0</v>
      </c>
      <c r="Q184" s="74">
        <f t="shared" si="8"/>
        <v>0</v>
      </c>
    </row>
    <row r="185" spans="1:17" ht="37.5" hidden="1">
      <c r="A185" s="79" t="s">
        <v>116</v>
      </c>
      <c r="B185" s="75" t="s">
        <v>19</v>
      </c>
      <c r="C185" s="76"/>
      <c r="D185" s="76"/>
      <c r="E185" s="76"/>
      <c r="F185" s="76"/>
      <c r="G185" s="76"/>
      <c r="H185" s="76"/>
      <c r="I185" s="76"/>
      <c r="J185" s="76"/>
      <c r="K185" s="76"/>
      <c r="L185" s="76"/>
      <c r="M185" s="76"/>
      <c r="N185" s="76"/>
      <c r="O185" s="76"/>
      <c r="P185" s="76"/>
      <c r="Q185" s="74">
        <f t="shared" si="8"/>
        <v>0</v>
      </c>
    </row>
    <row r="186" spans="1:17" ht="18.75" hidden="1">
      <c r="A186" s="97" t="s">
        <v>218</v>
      </c>
      <c r="B186" s="72" t="s">
        <v>221</v>
      </c>
      <c r="C186" s="73"/>
      <c r="D186" s="73"/>
      <c r="E186" s="73"/>
      <c r="F186" s="73"/>
      <c r="G186" s="73"/>
      <c r="H186" s="73"/>
      <c r="I186" s="73"/>
      <c r="J186" s="73"/>
      <c r="K186" s="73"/>
      <c r="L186" s="73"/>
      <c r="M186" s="73"/>
      <c r="N186" s="73"/>
      <c r="O186" s="73"/>
      <c r="P186" s="73"/>
      <c r="Q186" s="74">
        <f t="shared" si="8"/>
        <v>0</v>
      </c>
    </row>
    <row r="187" spans="1:17" ht="18.75" hidden="1">
      <c r="A187" s="95">
        <v>240601</v>
      </c>
      <c r="B187" s="75" t="s">
        <v>199</v>
      </c>
      <c r="C187" s="76"/>
      <c r="D187" s="76"/>
      <c r="E187" s="76"/>
      <c r="F187" s="76"/>
      <c r="G187" s="76"/>
      <c r="H187" s="76"/>
      <c r="I187" s="76"/>
      <c r="J187" s="76"/>
      <c r="K187" s="76"/>
      <c r="L187" s="76"/>
      <c r="M187" s="76"/>
      <c r="N187" s="76"/>
      <c r="O187" s="76"/>
      <c r="P187" s="76"/>
      <c r="Q187" s="74">
        <f t="shared" si="8"/>
        <v>0</v>
      </c>
    </row>
    <row r="188" spans="1:17" ht="37.5" hidden="1">
      <c r="A188" s="95"/>
      <c r="B188" s="77" t="s">
        <v>578</v>
      </c>
      <c r="C188" s="81"/>
      <c r="D188" s="76"/>
      <c r="E188" s="76"/>
      <c r="F188" s="76"/>
      <c r="G188" s="76"/>
      <c r="H188" s="76"/>
      <c r="I188" s="76"/>
      <c r="J188" s="76"/>
      <c r="K188" s="76"/>
      <c r="L188" s="76"/>
      <c r="M188" s="76"/>
      <c r="N188" s="76"/>
      <c r="O188" s="76"/>
      <c r="P188" s="76"/>
      <c r="Q188" s="74">
        <f t="shared" si="8"/>
        <v>0</v>
      </c>
    </row>
    <row r="189" spans="1:17" ht="37.5" hidden="1">
      <c r="A189" s="71" t="s">
        <v>81</v>
      </c>
      <c r="B189" s="75" t="s">
        <v>150</v>
      </c>
      <c r="C189" s="80"/>
      <c r="D189" s="76"/>
      <c r="E189" s="76"/>
      <c r="F189" s="76"/>
      <c r="G189" s="76"/>
      <c r="H189" s="76"/>
      <c r="I189" s="76"/>
      <c r="J189" s="76"/>
      <c r="K189" s="76"/>
      <c r="L189" s="76"/>
      <c r="M189" s="76"/>
      <c r="N189" s="76"/>
      <c r="O189" s="76"/>
      <c r="P189" s="76"/>
      <c r="Q189" s="74">
        <f t="shared" si="8"/>
        <v>0</v>
      </c>
    </row>
    <row r="190" spans="1:17" ht="18.75" hidden="1">
      <c r="A190" s="95"/>
      <c r="B190" s="77" t="s">
        <v>444</v>
      </c>
      <c r="C190" s="81"/>
      <c r="D190" s="76"/>
      <c r="E190" s="76"/>
      <c r="F190" s="76"/>
      <c r="G190" s="76"/>
      <c r="H190" s="76"/>
      <c r="I190" s="76"/>
      <c r="J190" s="76"/>
      <c r="K190" s="76"/>
      <c r="L190" s="76"/>
      <c r="M190" s="76"/>
      <c r="N190" s="76"/>
      <c r="O190" s="76"/>
      <c r="P190" s="76"/>
      <c r="Q190" s="74">
        <f t="shared" si="8"/>
        <v>0</v>
      </c>
    </row>
    <row r="191" spans="1:17" ht="37.5" hidden="1">
      <c r="A191" s="71" t="s">
        <v>139</v>
      </c>
      <c r="B191" s="75" t="s">
        <v>198</v>
      </c>
      <c r="C191" s="80"/>
      <c r="D191" s="76"/>
      <c r="E191" s="76"/>
      <c r="F191" s="76"/>
      <c r="G191" s="76"/>
      <c r="H191" s="76"/>
      <c r="I191" s="76"/>
      <c r="J191" s="76"/>
      <c r="K191" s="76"/>
      <c r="L191" s="76"/>
      <c r="M191" s="76"/>
      <c r="N191" s="76"/>
      <c r="O191" s="76"/>
      <c r="P191" s="76"/>
      <c r="Q191" s="74">
        <f t="shared" si="8"/>
        <v>0</v>
      </c>
    </row>
    <row r="192" spans="1:17" ht="18.75" hidden="1">
      <c r="A192" s="92">
        <v>250000</v>
      </c>
      <c r="B192" s="72" t="s">
        <v>20</v>
      </c>
      <c r="C192" s="73"/>
      <c r="D192" s="73"/>
      <c r="E192" s="73">
        <f>E193+E200+E201+E202+E203+E194</f>
        <v>0</v>
      </c>
      <c r="F192" s="73">
        <f>F193+F200+F201+F202+F203+F194</f>
        <v>0</v>
      </c>
      <c r="G192" s="73"/>
      <c r="H192" s="73">
        <v>37</v>
      </c>
      <c r="I192" s="73">
        <f>I193+I200+I201+I202+I203</f>
        <v>0</v>
      </c>
      <c r="J192" s="73">
        <f>J193+J200+J201+J202+J203</f>
        <v>0</v>
      </c>
      <c r="K192" s="73">
        <f>K193+K200+K201+K202+K203</f>
        <v>0</v>
      </c>
      <c r="L192" s="73">
        <f>L193+L200+L201+L202+L203</f>
        <v>0</v>
      </c>
      <c r="M192" s="73">
        <f>M193+M200+M201+M202+M203</f>
        <v>0</v>
      </c>
      <c r="N192" s="73">
        <v>37</v>
      </c>
      <c r="O192" s="73">
        <v>37</v>
      </c>
      <c r="P192" s="73">
        <v>37</v>
      </c>
      <c r="Q192" s="74">
        <f t="shared" si="8"/>
        <v>37</v>
      </c>
    </row>
    <row r="193" spans="1:17" ht="18.75" hidden="1">
      <c r="A193" s="95">
        <v>250102</v>
      </c>
      <c r="B193" s="75" t="s">
        <v>83</v>
      </c>
      <c r="C193" s="76"/>
      <c r="D193" s="76"/>
      <c r="E193" s="76"/>
      <c r="F193" s="76"/>
      <c r="G193" s="76"/>
      <c r="H193" s="76"/>
      <c r="I193" s="76"/>
      <c r="J193" s="76"/>
      <c r="K193" s="76"/>
      <c r="L193" s="76"/>
      <c r="M193" s="76"/>
      <c r="N193" s="76"/>
      <c r="O193" s="76"/>
      <c r="P193" s="76"/>
      <c r="Q193" s="74">
        <f t="shared" si="8"/>
        <v>0</v>
      </c>
    </row>
    <row r="194" spans="1:17" ht="37.5" hidden="1">
      <c r="A194" s="95">
        <v>250344</v>
      </c>
      <c r="B194" s="75" t="s">
        <v>477</v>
      </c>
      <c r="C194" s="76"/>
      <c r="D194" s="76"/>
      <c r="E194" s="76"/>
      <c r="F194" s="76"/>
      <c r="G194" s="76"/>
      <c r="H194" s="76"/>
      <c r="I194" s="76"/>
      <c r="J194" s="76"/>
      <c r="K194" s="76"/>
      <c r="L194" s="76"/>
      <c r="M194" s="76"/>
      <c r="N194" s="76"/>
      <c r="O194" s="76"/>
      <c r="P194" s="76"/>
      <c r="Q194" s="74">
        <f t="shared" si="8"/>
        <v>0</v>
      </c>
    </row>
    <row r="195" spans="1:17" ht="18.75" hidden="1">
      <c r="A195" s="95"/>
      <c r="B195" s="100" t="s">
        <v>165</v>
      </c>
      <c r="C195" s="80"/>
      <c r="D195" s="80"/>
      <c r="E195" s="76"/>
      <c r="F195" s="76"/>
      <c r="G195" s="76"/>
      <c r="H195" s="76"/>
      <c r="I195" s="76"/>
      <c r="J195" s="76"/>
      <c r="K195" s="76"/>
      <c r="L195" s="76"/>
      <c r="M195" s="76"/>
      <c r="N195" s="76"/>
      <c r="O195" s="76"/>
      <c r="P195" s="76"/>
      <c r="Q195" s="74">
        <f t="shared" si="8"/>
        <v>0</v>
      </c>
    </row>
    <row r="196" spans="1:17" ht="56.25" hidden="1">
      <c r="A196" s="95"/>
      <c r="B196" s="101" t="s">
        <v>166</v>
      </c>
      <c r="C196" s="81"/>
      <c r="D196" s="81"/>
      <c r="E196" s="76"/>
      <c r="F196" s="76"/>
      <c r="G196" s="76"/>
      <c r="H196" s="76"/>
      <c r="I196" s="76"/>
      <c r="J196" s="76"/>
      <c r="K196" s="76"/>
      <c r="L196" s="76"/>
      <c r="M196" s="76"/>
      <c r="N196" s="76"/>
      <c r="O196" s="76"/>
      <c r="P196" s="76"/>
      <c r="Q196" s="74">
        <f t="shared" si="8"/>
        <v>0</v>
      </c>
    </row>
    <row r="197" spans="1:17" ht="37.5" hidden="1">
      <c r="A197" s="95"/>
      <c r="B197" s="102" t="s">
        <v>212</v>
      </c>
      <c r="C197" s="81"/>
      <c r="D197" s="81"/>
      <c r="E197" s="76"/>
      <c r="F197" s="76"/>
      <c r="G197" s="76"/>
      <c r="H197" s="76"/>
      <c r="I197" s="76"/>
      <c r="J197" s="76"/>
      <c r="K197" s="76"/>
      <c r="L197" s="76"/>
      <c r="M197" s="76"/>
      <c r="N197" s="76"/>
      <c r="O197" s="76"/>
      <c r="P197" s="76"/>
      <c r="Q197" s="74">
        <f t="shared" si="8"/>
        <v>0</v>
      </c>
    </row>
    <row r="198" spans="1:17" ht="18.75" hidden="1">
      <c r="A198" s="95">
        <v>250404</v>
      </c>
      <c r="B198" s="103" t="s">
        <v>175</v>
      </c>
      <c r="C198" s="76"/>
      <c r="D198" s="81"/>
      <c r="E198" s="76"/>
      <c r="F198" s="76"/>
      <c r="G198" s="76"/>
      <c r="H198" s="76"/>
      <c r="I198" s="76"/>
      <c r="J198" s="76"/>
      <c r="K198" s="76"/>
      <c r="L198" s="76"/>
      <c r="M198" s="76"/>
      <c r="N198" s="76"/>
      <c r="O198" s="76"/>
      <c r="P198" s="76"/>
      <c r="Q198" s="74">
        <f t="shared" si="8"/>
        <v>0</v>
      </c>
    </row>
    <row r="199" spans="1:17" ht="18.75" hidden="1">
      <c r="A199" s="95"/>
      <c r="B199" s="103" t="s">
        <v>476</v>
      </c>
      <c r="C199" s="80"/>
      <c r="D199" s="81"/>
      <c r="E199" s="76"/>
      <c r="F199" s="76"/>
      <c r="G199" s="76"/>
      <c r="H199" s="76"/>
      <c r="I199" s="76"/>
      <c r="J199" s="76"/>
      <c r="K199" s="76"/>
      <c r="L199" s="76"/>
      <c r="M199" s="76"/>
      <c r="N199" s="76"/>
      <c r="O199" s="76"/>
      <c r="P199" s="76"/>
      <c r="Q199" s="74">
        <f t="shared" si="8"/>
        <v>0</v>
      </c>
    </row>
    <row r="200" spans="1:17" ht="18.75" hidden="1">
      <c r="A200" s="95"/>
      <c r="B200" s="75" t="s">
        <v>176</v>
      </c>
      <c r="C200" s="76"/>
      <c r="D200" s="76"/>
      <c r="E200" s="76"/>
      <c r="F200" s="76"/>
      <c r="G200" s="76"/>
      <c r="H200" s="76"/>
      <c r="I200" s="76"/>
      <c r="J200" s="76"/>
      <c r="K200" s="76"/>
      <c r="L200" s="76"/>
      <c r="M200" s="76"/>
      <c r="N200" s="76"/>
      <c r="O200" s="76"/>
      <c r="P200" s="76"/>
      <c r="Q200" s="74">
        <f t="shared" si="8"/>
        <v>0</v>
      </c>
    </row>
    <row r="201" spans="1:17" ht="20.25" customHeight="1" hidden="1">
      <c r="A201" s="95"/>
      <c r="B201" s="75" t="s">
        <v>177</v>
      </c>
      <c r="C201" s="76"/>
      <c r="D201" s="76"/>
      <c r="E201" s="76"/>
      <c r="F201" s="76"/>
      <c r="G201" s="76"/>
      <c r="H201" s="76"/>
      <c r="I201" s="76"/>
      <c r="J201" s="76"/>
      <c r="K201" s="76"/>
      <c r="L201" s="76"/>
      <c r="M201" s="76"/>
      <c r="N201" s="76"/>
      <c r="O201" s="76"/>
      <c r="P201" s="76"/>
      <c r="Q201" s="74">
        <f t="shared" si="8"/>
        <v>0</v>
      </c>
    </row>
    <row r="202" spans="1:17" ht="33.75" customHeight="1" hidden="1">
      <c r="A202" s="95">
        <v>250404</v>
      </c>
      <c r="B202" s="75" t="s">
        <v>181</v>
      </c>
      <c r="C202" s="76"/>
      <c r="D202" s="76"/>
      <c r="E202" s="76"/>
      <c r="F202" s="76"/>
      <c r="G202" s="76"/>
      <c r="H202" s="76"/>
      <c r="I202" s="76"/>
      <c r="J202" s="76"/>
      <c r="K202" s="76"/>
      <c r="L202" s="76"/>
      <c r="M202" s="76"/>
      <c r="N202" s="76"/>
      <c r="O202" s="76"/>
      <c r="P202" s="76"/>
      <c r="Q202" s="74">
        <f t="shared" si="8"/>
        <v>0</v>
      </c>
    </row>
    <row r="203" spans="1:17" ht="58.5" customHeight="1" hidden="1">
      <c r="A203" s="71" t="s">
        <v>163</v>
      </c>
      <c r="B203" s="100" t="s">
        <v>164</v>
      </c>
      <c r="C203" s="80"/>
      <c r="D203" s="80"/>
      <c r="E203" s="76"/>
      <c r="F203" s="76"/>
      <c r="G203" s="76"/>
      <c r="H203" s="76"/>
      <c r="I203" s="76"/>
      <c r="J203" s="76"/>
      <c r="K203" s="76"/>
      <c r="L203" s="76"/>
      <c r="M203" s="76"/>
      <c r="N203" s="76"/>
      <c r="O203" s="76"/>
      <c r="P203" s="76"/>
      <c r="Q203" s="74">
        <f t="shared" si="8"/>
        <v>0</v>
      </c>
    </row>
    <row r="204" spans="1:17" ht="14.25" customHeight="1" hidden="1">
      <c r="A204" s="71"/>
      <c r="B204" s="100" t="s">
        <v>165</v>
      </c>
      <c r="C204" s="80"/>
      <c r="D204" s="80"/>
      <c r="E204" s="76"/>
      <c r="F204" s="76"/>
      <c r="G204" s="76"/>
      <c r="H204" s="76"/>
      <c r="I204" s="76"/>
      <c r="J204" s="76"/>
      <c r="K204" s="76"/>
      <c r="L204" s="76"/>
      <c r="M204" s="76"/>
      <c r="N204" s="76"/>
      <c r="O204" s="76"/>
      <c r="P204" s="76"/>
      <c r="Q204" s="74">
        <f t="shared" si="8"/>
        <v>0</v>
      </c>
    </row>
    <row r="205" spans="1:17" ht="83.25" customHeight="1" hidden="1">
      <c r="A205" s="71"/>
      <c r="B205" s="100" t="s">
        <v>166</v>
      </c>
      <c r="C205" s="80"/>
      <c r="D205" s="80"/>
      <c r="E205" s="76"/>
      <c r="F205" s="76"/>
      <c r="G205" s="76"/>
      <c r="H205" s="76"/>
      <c r="I205" s="76"/>
      <c r="J205" s="76"/>
      <c r="K205" s="76"/>
      <c r="L205" s="76"/>
      <c r="M205" s="76"/>
      <c r="N205" s="76"/>
      <c r="O205" s="76"/>
      <c r="P205" s="76"/>
      <c r="Q205" s="74">
        <f t="shared" si="8"/>
        <v>0</v>
      </c>
    </row>
    <row r="206" spans="1:17" ht="23.25" customHeight="1" hidden="1">
      <c r="A206" s="104"/>
      <c r="B206" s="105" t="s">
        <v>212</v>
      </c>
      <c r="C206" s="80"/>
      <c r="D206" s="80"/>
      <c r="E206" s="76"/>
      <c r="F206" s="76"/>
      <c r="G206" s="76"/>
      <c r="H206" s="76"/>
      <c r="I206" s="76"/>
      <c r="J206" s="76"/>
      <c r="K206" s="76"/>
      <c r="L206" s="76"/>
      <c r="M206" s="76"/>
      <c r="N206" s="76"/>
      <c r="O206" s="76"/>
      <c r="P206" s="76"/>
      <c r="Q206" s="74">
        <f t="shared" si="8"/>
        <v>0</v>
      </c>
    </row>
    <row r="207" spans="1:17" ht="23.25" customHeight="1" hidden="1">
      <c r="A207" s="104"/>
      <c r="B207" s="77" t="s">
        <v>578</v>
      </c>
      <c r="C207" s="78"/>
      <c r="D207" s="81"/>
      <c r="E207" s="78"/>
      <c r="F207" s="76"/>
      <c r="G207" s="76"/>
      <c r="H207" s="76"/>
      <c r="I207" s="76"/>
      <c r="J207" s="76"/>
      <c r="K207" s="76"/>
      <c r="L207" s="76"/>
      <c r="M207" s="76"/>
      <c r="N207" s="76"/>
      <c r="O207" s="76"/>
      <c r="P207" s="76"/>
      <c r="Q207" s="74">
        <f t="shared" si="8"/>
        <v>0</v>
      </c>
    </row>
    <row r="208" spans="1:17" ht="23.25" customHeight="1" hidden="1">
      <c r="A208" s="104"/>
      <c r="B208" s="75" t="s">
        <v>176</v>
      </c>
      <c r="C208" s="78"/>
      <c r="D208" s="81"/>
      <c r="E208" s="78"/>
      <c r="F208" s="76"/>
      <c r="G208" s="76"/>
      <c r="H208" s="76"/>
      <c r="I208" s="76"/>
      <c r="J208" s="76"/>
      <c r="K208" s="76"/>
      <c r="L208" s="76"/>
      <c r="M208" s="76"/>
      <c r="N208" s="76"/>
      <c r="O208" s="76"/>
      <c r="P208" s="76"/>
      <c r="Q208" s="74">
        <f t="shared" si="8"/>
        <v>0</v>
      </c>
    </row>
    <row r="209" spans="1:17" ht="23.25" customHeight="1" hidden="1">
      <c r="A209" s="104">
        <v>250380</v>
      </c>
      <c r="B209" s="75" t="s">
        <v>145</v>
      </c>
      <c r="C209" s="78"/>
      <c r="D209" s="81"/>
      <c r="E209" s="78"/>
      <c r="F209" s="76"/>
      <c r="G209" s="76"/>
      <c r="H209" s="76">
        <v>37</v>
      </c>
      <c r="I209" s="76"/>
      <c r="J209" s="76"/>
      <c r="K209" s="76"/>
      <c r="L209" s="76"/>
      <c r="M209" s="76"/>
      <c r="N209" s="76">
        <v>37</v>
      </c>
      <c r="O209" s="76">
        <v>37</v>
      </c>
      <c r="P209" s="76">
        <v>37</v>
      </c>
      <c r="Q209" s="74">
        <f t="shared" si="8"/>
        <v>37</v>
      </c>
    </row>
    <row r="210" spans="1:17" ht="64.5" customHeight="1">
      <c r="A210" s="104"/>
      <c r="B210" s="138" t="s">
        <v>521</v>
      </c>
      <c r="C210" s="109">
        <v>42.991</v>
      </c>
      <c r="D210" s="81"/>
      <c r="E210" s="78"/>
      <c r="F210" s="76"/>
      <c r="G210" s="76"/>
      <c r="H210" s="76"/>
      <c r="I210" s="76"/>
      <c r="J210" s="76"/>
      <c r="K210" s="76"/>
      <c r="L210" s="76"/>
      <c r="M210" s="76"/>
      <c r="N210" s="76"/>
      <c r="O210" s="76"/>
      <c r="P210" s="76"/>
      <c r="Q210" s="74">
        <f t="shared" si="8"/>
        <v>42.991</v>
      </c>
    </row>
    <row r="211" spans="1:17" ht="34.5" customHeight="1">
      <c r="A211" s="71" t="s">
        <v>73</v>
      </c>
      <c r="B211" s="75" t="s">
        <v>346</v>
      </c>
      <c r="C211" s="109"/>
      <c r="D211" s="81"/>
      <c r="E211" s="78"/>
      <c r="F211" s="76"/>
      <c r="G211" s="76"/>
      <c r="H211" s="76">
        <v>-99</v>
      </c>
      <c r="I211" s="76"/>
      <c r="J211" s="76"/>
      <c r="K211" s="76"/>
      <c r="L211" s="76"/>
      <c r="M211" s="76"/>
      <c r="N211" s="76">
        <v>-99</v>
      </c>
      <c r="O211" s="76">
        <v>-99</v>
      </c>
      <c r="P211" s="76">
        <v>-99</v>
      </c>
      <c r="Q211" s="74">
        <f t="shared" si="8"/>
        <v>-99</v>
      </c>
    </row>
    <row r="212" spans="1:17" ht="34.5" customHeight="1">
      <c r="A212" s="199">
        <v>110000</v>
      </c>
      <c r="B212" s="72" t="s">
        <v>91</v>
      </c>
      <c r="C212" s="241">
        <v>18</v>
      </c>
      <c r="D212" s="241"/>
      <c r="E212" s="242"/>
      <c r="F212" s="242">
        <v>18</v>
      </c>
      <c r="G212" s="76"/>
      <c r="H212" s="76"/>
      <c r="I212" s="76"/>
      <c r="J212" s="76"/>
      <c r="K212" s="76"/>
      <c r="L212" s="76"/>
      <c r="M212" s="76"/>
      <c r="N212" s="76"/>
      <c r="O212" s="76"/>
      <c r="P212" s="76"/>
      <c r="Q212" s="74">
        <f t="shared" si="8"/>
        <v>18</v>
      </c>
    </row>
    <row r="213" spans="1:17" ht="34.5" customHeight="1">
      <c r="A213" s="163" t="s">
        <v>78</v>
      </c>
      <c r="B213" s="75" t="s">
        <v>208</v>
      </c>
      <c r="C213" s="197">
        <v>18</v>
      </c>
      <c r="D213" s="197"/>
      <c r="E213" s="240"/>
      <c r="F213" s="240">
        <v>18</v>
      </c>
      <c r="G213" s="76"/>
      <c r="H213" s="76"/>
      <c r="I213" s="76"/>
      <c r="J213" s="76"/>
      <c r="K213" s="76"/>
      <c r="L213" s="76"/>
      <c r="M213" s="76"/>
      <c r="N213" s="76"/>
      <c r="O213" s="76"/>
      <c r="P213" s="76"/>
      <c r="Q213" s="74">
        <f aca="true" t="shared" si="12" ref="Q213:Q220">H213+C213</f>
        <v>18</v>
      </c>
    </row>
    <row r="214" spans="1:17" ht="34.5" customHeight="1">
      <c r="A214" s="346" t="s">
        <v>92</v>
      </c>
      <c r="B214" s="72" t="s">
        <v>93</v>
      </c>
      <c r="C214" s="241">
        <v>0.6</v>
      </c>
      <c r="D214" s="80"/>
      <c r="E214" s="76"/>
      <c r="F214" s="76"/>
      <c r="G214" s="76"/>
      <c r="H214" s="76"/>
      <c r="I214" s="76"/>
      <c r="J214" s="76"/>
      <c r="K214" s="76"/>
      <c r="L214" s="76"/>
      <c r="M214" s="76"/>
      <c r="N214" s="76"/>
      <c r="O214" s="76"/>
      <c r="P214" s="76"/>
      <c r="Q214" s="74">
        <f t="shared" si="12"/>
        <v>0.6</v>
      </c>
    </row>
    <row r="215" spans="1:17" ht="34.5" customHeight="1">
      <c r="A215" s="71" t="s">
        <v>134</v>
      </c>
      <c r="B215" s="75" t="s">
        <v>481</v>
      </c>
      <c r="C215" s="80">
        <v>0.6</v>
      </c>
      <c r="D215" s="80"/>
      <c r="E215" s="76"/>
      <c r="F215" s="76"/>
      <c r="G215" s="76"/>
      <c r="H215" s="76"/>
      <c r="I215" s="76"/>
      <c r="J215" s="76"/>
      <c r="K215" s="76"/>
      <c r="L215" s="76"/>
      <c r="M215" s="76"/>
      <c r="N215" s="76"/>
      <c r="O215" s="76"/>
      <c r="P215" s="76"/>
      <c r="Q215" s="74">
        <f t="shared" si="12"/>
        <v>0.6</v>
      </c>
    </row>
    <row r="216" spans="1:17" ht="34.5" customHeight="1">
      <c r="A216" s="199">
        <v>250000</v>
      </c>
      <c r="B216" s="72" t="s">
        <v>20</v>
      </c>
      <c r="C216" s="203">
        <v>72</v>
      </c>
      <c r="D216" s="81"/>
      <c r="E216" s="78"/>
      <c r="F216" s="76"/>
      <c r="G216" s="76"/>
      <c r="H216" s="76"/>
      <c r="I216" s="76"/>
      <c r="J216" s="76"/>
      <c r="K216" s="76"/>
      <c r="L216" s="76"/>
      <c r="M216" s="76"/>
      <c r="N216" s="76"/>
      <c r="O216" s="76"/>
      <c r="P216" s="76"/>
      <c r="Q216" s="74">
        <f t="shared" si="12"/>
        <v>72</v>
      </c>
    </row>
    <row r="217" spans="1:17" ht="30.75" customHeight="1">
      <c r="A217" s="41">
        <v>250404</v>
      </c>
      <c r="B217" s="103" t="s">
        <v>175</v>
      </c>
      <c r="C217" s="109">
        <v>72</v>
      </c>
      <c r="D217" s="81"/>
      <c r="E217" s="78"/>
      <c r="F217" s="76"/>
      <c r="G217" s="76"/>
      <c r="H217" s="76"/>
      <c r="I217" s="76"/>
      <c r="J217" s="76"/>
      <c r="K217" s="76"/>
      <c r="L217" s="76"/>
      <c r="M217" s="76"/>
      <c r="N217" s="76"/>
      <c r="O217" s="76"/>
      <c r="P217" s="76"/>
      <c r="Q217" s="74">
        <f t="shared" si="12"/>
        <v>72</v>
      </c>
    </row>
    <row r="218" spans="1:17" ht="17.25" customHeight="1">
      <c r="A218" s="41"/>
      <c r="B218" s="103" t="s">
        <v>476</v>
      </c>
      <c r="C218" s="109"/>
      <c r="D218" s="81"/>
      <c r="E218" s="78"/>
      <c r="F218" s="76"/>
      <c r="G218" s="76"/>
      <c r="H218" s="76"/>
      <c r="I218" s="76"/>
      <c r="J218" s="76"/>
      <c r="K218" s="76"/>
      <c r="L218" s="76"/>
      <c r="M218" s="76"/>
      <c r="N218" s="76"/>
      <c r="O218" s="76"/>
      <c r="P218" s="76"/>
      <c r="Q218" s="74">
        <f t="shared" si="12"/>
        <v>0</v>
      </c>
    </row>
    <row r="219" spans="1:17" ht="30.75" customHeight="1">
      <c r="A219" s="41"/>
      <c r="B219" s="75" t="s">
        <v>176</v>
      </c>
      <c r="C219" s="109">
        <v>67</v>
      </c>
      <c r="D219" s="81"/>
      <c r="E219" s="78"/>
      <c r="F219" s="76"/>
      <c r="G219" s="76"/>
      <c r="H219" s="76"/>
      <c r="I219" s="76"/>
      <c r="J219" s="76"/>
      <c r="K219" s="76"/>
      <c r="L219" s="76"/>
      <c r="M219" s="76"/>
      <c r="N219" s="76"/>
      <c r="O219" s="76"/>
      <c r="P219" s="76"/>
      <c r="Q219" s="74">
        <f t="shared" si="12"/>
        <v>67</v>
      </c>
    </row>
    <row r="220" spans="1:17" ht="25.5" customHeight="1">
      <c r="A220" s="171"/>
      <c r="B220" s="75" t="s">
        <v>177</v>
      </c>
      <c r="C220" s="109">
        <v>5</v>
      </c>
      <c r="D220" s="81"/>
      <c r="E220" s="78"/>
      <c r="F220" s="76"/>
      <c r="G220" s="76"/>
      <c r="H220" s="76"/>
      <c r="I220" s="76"/>
      <c r="J220" s="76"/>
      <c r="K220" s="76"/>
      <c r="L220" s="76"/>
      <c r="M220" s="76"/>
      <c r="N220" s="76"/>
      <c r="O220" s="76"/>
      <c r="P220" s="76"/>
      <c r="Q220" s="74">
        <f t="shared" si="12"/>
        <v>5</v>
      </c>
    </row>
    <row r="221" spans="1:17" ht="18.75">
      <c r="A221" s="92"/>
      <c r="B221" s="72" t="s">
        <v>50</v>
      </c>
      <c r="C221" s="84">
        <f>SUM(C15+C24+C50+C70+C212+C214+C216)</f>
        <v>453.42565000000013</v>
      </c>
      <c r="D221" s="84">
        <f>SUM(D216+D70+D50+D24+D15)</f>
        <v>0</v>
      </c>
      <c r="E221" s="84">
        <f aca="true" t="shared" si="13" ref="E221:P221">SUM(E15+E24+E50+E70+E212+E214+E216)</f>
        <v>32.00434999999993</v>
      </c>
      <c r="F221" s="84">
        <f t="shared" si="13"/>
        <v>189.06610999999998</v>
      </c>
      <c r="G221" s="84">
        <f t="shared" si="13"/>
        <v>0</v>
      </c>
      <c r="H221" s="84">
        <f t="shared" si="13"/>
        <v>-64.5</v>
      </c>
      <c r="I221" s="84">
        <f t="shared" si="13"/>
        <v>0</v>
      </c>
      <c r="J221" s="84">
        <f t="shared" si="13"/>
        <v>0</v>
      </c>
      <c r="K221" s="84">
        <f t="shared" si="13"/>
        <v>0</v>
      </c>
      <c r="L221" s="84">
        <f t="shared" si="13"/>
        <v>0</v>
      </c>
      <c r="M221" s="84">
        <f t="shared" si="13"/>
        <v>0</v>
      </c>
      <c r="N221" s="84">
        <f t="shared" si="13"/>
        <v>-64.5</v>
      </c>
      <c r="O221" s="84">
        <f t="shared" si="13"/>
        <v>-64.5</v>
      </c>
      <c r="P221" s="84">
        <f t="shared" si="13"/>
        <v>-64.5</v>
      </c>
      <c r="Q221" s="85">
        <f aca="true" t="shared" si="14" ref="Q221:Q232">H221+C221</f>
        <v>388.92565000000013</v>
      </c>
    </row>
    <row r="222" spans="1:17" ht="18.75" hidden="1">
      <c r="A222" s="5"/>
      <c r="B222" s="95"/>
      <c r="C222" s="22"/>
      <c r="D222" s="22"/>
      <c r="E222" s="9"/>
      <c r="F222" s="9"/>
      <c r="G222" s="22"/>
      <c r="H222" s="22"/>
      <c r="I222" s="9"/>
      <c r="J222" s="9"/>
      <c r="K222" s="9"/>
      <c r="L222" s="9"/>
      <c r="M222" s="9"/>
      <c r="N222" s="22"/>
      <c r="O222" s="22"/>
      <c r="P222" s="9"/>
      <c r="Q222" s="23">
        <f t="shared" si="14"/>
        <v>0</v>
      </c>
    </row>
    <row r="223" spans="1:17" ht="18.75">
      <c r="A223" s="95"/>
      <c r="B223" s="72" t="s">
        <v>51</v>
      </c>
      <c r="C223" s="73">
        <f>SUM(C224+C227+C231)</f>
        <v>57</v>
      </c>
      <c r="D223" s="73"/>
      <c r="E223" s="73">
        <f aca="true" t="shared" si="15" ref="E223:P223">SUM(E224+E227+E231)</f>
        <v>0</v>
      </c>
      <c r="F223" s="73">
        <f t="shared" si="15"/>
        <v>0</v>
      </c>
      <c r="G223" s="73">
        <f t="shared" si="15"/>
        <v>0</v>
      </c>
      <c r="H223" s="73">
        <f t="shared" si="15"/>
        <v>0</v>
      </c>
      <c r="I223" s="73">
        <f t="shared" si="15"/>
        <v>0</v>
      </c>
      <c r="J223" s="73">
        <f t="shared" si="15"/>
        <v>0</v>
      </c>
      <c r="K223" s="73">
        <f t="shared" si="15"/>
        <v>0</v>
      </c>
      <c r="L223" s="73">
        <f t="shared" si="15"/>
        <v>0</v>
      </c>
      <c r="M223" s="73">
        <f t="shared" si="15"/>
        <v>0</v>
      </c>
      <c r="N223" s="73">
        <f t="shared" si="15"/>
        <v>0</v>
      </c>
      <c r="O223" s="73">
        <f t="shared" si="15"/>
        <v>0</v>
      </c>
      <c r="P223" s="73">
        <f t="shared" si="15"/>
        <v>0</v>
      </c>
      <c r="Q223" s="74">
        <f t="shared" si="14"/>
        <v>57</v>
      </c>
    </row>
    <row r="224" spans="1:17" ht="18" customHeight="1">
      <c r="A224" s="95">
        <v>250380</v>
      </c>
      <c r="B224" s="88" t="s">
        <v>145</v>
      </c>
      <c r="C224" s="76">
        <v>57</v>
      </c>
      <c r="D224" s="76"/>
      <c r="E224" s="76"/>
      <c r="F224" s="76"/>
      <c r="G224" s="76"/>
      <c r="H224" s="76"/>
      <c r="I224" s="76"/>
      <c r="J224" s="76"/>
      <c r="K224" s="76"/>
      <c r="L224" s="76"/>
      <c r="M224" s="76"/>
      <c r="N224" s="76"/>
      <c r="O224" s="76"/>
      <c r="P224" s="76"/>
      <c r="Q224" s="74">
        <f t="shared" si="14"/>
        <v>57</v>
      </c>
    </row>
    <row r="225" spans="1:17" ht="18.75" hidden="1">
      <c r="A225" s="12"/>
      <c r="B225" s="142"/>
      <c r="C225" s="24"/>
      <c r="D225" s="24"/>
      <c r="E225" s="9"/>
      <c r="F225" s="9"/>
      <c r="G225" s="22"/>
      <c r="H225" s="22"/>
      <c r="I225" s="9"/>
      <c r="J225" s="9"/>
      <c r="K225" s="9"/>
      <c r="L225" s="9"/>
      <c r="M225" s="9"/>
      <c r="N225" s="22"/>
      <c r="O225" s="22"/>
      <c r="P225" s="9"/>
      <c r="Q225" s="23">
        <f t="shared" si="14"/>
        <v>0</v>
      </c>
    </row>
    <row r="226" spans="1:17" ht="75" hidden="1">
      <c r="A226" s="12">
        <v>250343</v>
      </c>
      <c r="B226" s="144" t="s">
        <v>191</v>
      </c>
      <c r="C226" s="24"/>
      <c r="D226" s="24"/>
      <c r="E226" s="9"/>
      <c r="F226" s="9"/>
      <c r="G226" s="22"/>
      <c r="H226" s="22"/>
      <c r="I226" s="9"/>
      <c r="J226" s="9"/>
      <c r="K226" s="9"/>
      <c r="L226" s="9"/>
      <c r="M226" s="9"/>
      <c r="N226" s="22"/>
      <c r="O226" s="22"/>
      <c r="P226" s="9"/>
      <c r="Q226" s="23">
        <f t="shared" si="14"/>
        <v>0</v>
      </c>
    </row>
    <row r="227" spans="1:17" ht="56.25" hidden="1">
      <c r="A227" s="5">
        <v>250354</v>
      </c>
      <c r="B227" s="145" t="s">
        <v>461</v>
      </c>
      <c r="C227" s="24"/>
      <c r="D227" s="24"/>
      <c r="E227" s="9"/>
      <c r="F227" s="9"/>
      <c r="G227" s="22"/>
      <c r="H227" s="22"/>
      <c r="I227" s="9"/>
      <c r="J227" s="9"/>
      <c r="K227" s="9"/>
      <c r="L227" s="9"/>
      <c r="M227" s="9"/>
      <c r="N227" s="22"/>
      <c r="O227" s="22"/>
      <c r="P227" s="9"/>
      <c r="Q227" s="23">
        <f t="shared" si="14"/>
        <v>0</v>
      </c>
    </row>
    <row r="228" spans="1:17" ht="18.75" hidden="1">
      <c r="A228" s="12"/>
      <c r="B228" s="82"/>
      <c r="C228" s="24"/>
      <c r="D228" s="24"/>
      <c r="E228" s="9"/>
      <c r="F228" s="9"/>
      <c r="G228" s="22"/>
      <c r="H228" s="22"/>
      <c r="I228" s="9"/>
      <c r="J228" s="9"/>
      <c r="K228" s="9"/>
      <c r="L228" s="9"/>
      <c r="M228" s="9"/>
      <c r="N228" s="22"/>
      <c r="O228" s="22"/>
      <c r="P228" s="9"/>
      <c r="Q228" s="23">
        <f t="shared" si="14"/>
        <v>0</v>
      </c>
    </row>
    <row r="229" spans="1:17" ht="75" hidden="1">
      <c r="A229" s="12">
        <v>250343</v>
      </c>
      <c r="B229" s="75" t="s">
        <v>204</v>
      </c>
      <c r="C229" s="24"/>
      <c r="D229" s="24"/>
      <c r="E229" s="9"/>
      <c r="F229" s="9"/>
      <c r="G229" s="22"/>
      <c r="H229" s="22"/>
      <c r="I229" s="9"/>
      <c r="J229" s="9"/>
      <c r="K229" s="9"/>
      <c r="L229" s="9"/>
      <c r="M229" s="9"/>
      <c r="N229" s="22"/>
      <c r="O229" s="22"/>
      <c r="P229" s="9"/>
      <c r="Q229" s="23">
        <f t="shared" si="14"/>
        <v>0</v>
      </c>
    </row>
    <row r="230" spans="1:17" ht="75" hidden="1">
      <c r="A230" s="12"/>
      <c r="B230" s="101" t="s">
        <v>10</v>
      </c>
      <c r="C230" s="24"/>
      <c r="D230" s="24"/>
      <c r="E230" s="9"/>
      <c r="F230" s="9"/>
      <c r="G230" s="22"/>
      <c r="H230" s="22"/>
      <c r="I230" s="9"/>
      <c r="J230" s="9"/>
      <c r="K230" s="9"/>
      <c r="L230" s="9"/>
      <c r="M230" s="9"/>
      <c r="N230" s="22"/>
      <c r="O230" s="22"/>
      <c r="P230" s="9"/>
      <c r="Q230" s="23">
        <f t="shared" si="14"/>
        <v>0</v>
      </c>
    </row>
    <row r="231" spans="1:17" ht="60" customHeight="1" hidden="1">
      <c r="A231" s="12"/>
      <c r="B231" s="75" t="s">
        <v>224</v>
      </c>
      <c r="C231" s="24"/>
      <c r="D231" s="24"/>
      <c r="E231" s="9"/>
      <c r="F231" s="9"/>
      <c r="G231" s="22"/>
      <c r="H231" s="22"/>
      <c r="I231" s="9"/>
      <c r="J231" s="9"/>
      <c r="K231" s="9"/>
      <c r="L231" s="9"/>
      <c r="M231" s="9"/>
      <c r="N231" s="22"/>
      <c r="O231" s="22"/>
      <c r="P231" s="9"/>
      <c r="Q231" s="23">
        <f t="shared" si="14"/>
        <v>0</v>
      </c>
    </row>
    <row r="232" spans="1:17" ht="18.75">
      <c r="A232" s="5"/>
      <c r="B232" s="72" t="s">
        <v>52</v>
      </c>
      <c r="C232" s="237">
        <f>SUM(C223+C221)</f>
        <v>510.42565000000013</v>
      </c>
      <c r="D232" s="25"/>
      <c r="E232" s="237">
        <f aca="true" t="shared" si="16" ref="E232:P232">SUM(E223+E221)</f>
        <v>32.00434999999993</v>
      </c>
      <c r="F232" s="237">
        <f t="shared" si="16"/>
        <v>189.06610999999998</v>
      </c>
      <c r="G232" s="237">
        <f t="shared" si="16"/>
        <v>0</v>
      </c>
      <c r="H232" s="237">
        <f t="shared" si="16"/>
        <v>-64.5</v>
      </c>
      <c r="I232" s="237">
        <f t="shared" si="16"/>
        <v>0</v>
      </c>
      <c r="J232" s="237">
        <f t="shared" si="16"/>
        <v>0</v>
      </c>
      <c r="K232" s="237">
        <f t="shared" si="16"/>
        <v>0</v>
      </c>
      <c r="L232" s="237">
        <f t="shared" si="16"/>
        <v>0</v>
      </c>
      <c r="M232" s="237">
        <f t="shared" si="16"/>
        <v>0</v>
      </c>
      <c r="N232" s="237">
        <f t="shared" si="16"/>
        <v>-64.5</v>
      </c>
      <c r="O232" s="237">
        <f t="shared" si="16"/>
        <v>-64.5</v>
      </c>
      <c r="P232" s="237">
        <f t="shared" si="16"/>
        <v>-64.5</v>
      </c>
      <c r="Q232" s="238">
        <f t="shared" si="14"/>
        <v>445.92565000000013</v>
      </c>
    </row>
    <row r="233" spans="1:17" ht="15.75">
      <c r="A233" s="15"/>
      <c r="B233" s="15"/>
      <c r="C233" s="16"/>
      <c r="D233" s="16"/>
      <c r="E233" s="16"/>
      <c r="F233" s="16"/>
      <c r="G233" s="16"/>
      <c r="H233" s="16"/>
      <c r="I233" s="16"/>
      <c r="J233" s="16"/>
      <c r="K233" s="16"/>
      <c r="L233" s="16"/>
      <c r="M233" s="16"/>
      <c r="N233" s="16"/>
      <c r="O233" s="16"/>
      <c r="P233" s="16"/>
      <c r="Q233" s="17"/>
    </row>
    <row r="234" spans="1:16" ht="15.75">
      <c r="A234" s="15"/>
      <c r="B234" s="15"/>
      <c r="H234" s="16"/>
      <c r="I234" s="16"/>
      <c r="J234" s="16"/>
      <c r="K234" s="16"/>
      <c r="L234" s="16"/>
      <c r="M234" s="16"/>
      <c r="N234" s="16"/>
      <c r="O234" s="16"/>
      <c r="P234" s="16"/>
    </row>
    <row r="235" spans="1:16" ht="15.75">
      <c r="A235" s="15"/>
      <c r="H235" s="16"/>
      <c r="I235" s="16"/>
      <c r="J235" s="16"/>
      <c r="K235" s="16"/>
      <c r="L235" s="16"/>
      <c r="M235" s="16"/>
      <c r="N235" s="16"/>
      <c r="O235" s="16"/>
      <c r="P235" s="16"/>
    </row>
    <row r="236" spans="1:16" ht="15.75">
      <c r="A236" s="15"/>
      <c r="B236" s="15"/>
      <c r="H236" s="16"/>
      <c r="I236" s="16"/>
      <c r="J236" s="16"/>
      <c r="K236" s="16"/>
      <c r="L236" s="16"/>
      <c r="M236" s="16"/>
      <c r="N236" s="16"/>
      <c r="O236" s="16"/>
      <c r="P236" s="16"/>
    </row>
    <row r="237" spans="1:16" ht="15.75">
      <c r="A237" s="15"/>
      <c r="B237" s="15"/>
      <c r="H237" s="16"/>
      <c r="I237" s="16"/>
      <c r="J237" s="16"/>
      <c r="K237" s="16"/>
      <c r="L237" s="16"/>
      <c r="M237" s="16"/>
      <c r="N237" s="16"/>
      <c r="O237" s="16"/>
      <c r="P237" s="16"/>
    </row>
    <row r="238" spans="1:16" ht="15.75">
      <c r="A238" s="15"/>
      <c r="B238" s="15"/>
      <c r="H238" s="16"/>
      <c r="I238" s="16"/>
      <c r="J238" s="16"/>
      <c r="K238" s="16"/>
      <c r="L238" s="16"/>
      <c r="M238" s="16"/>
      <c r="N238" s="16"/>
      <c r="O238" s="16"/>
      <c r="P238" s="16"/>
    </row>
    <row r="239" spans="1:16" ht="15.75">
      <c r="A239" s="15"/>
      <c r="B239" s="15"/>
      <c r="H239" s="16"/>
      <c r="I239" s="16"/>
      <c r="J239" s="16"/>
      <c r="K239" s="16"/>
      <c r="L239" s="16"/>
      <c r="M239" s="16"/>
      <c r="N239" s="16"/>
      <c r="O239" s="16"/>
      <c r="P239" s="16"/>
    </row>
    <row r="240" spans="1:16" ht="15.75">
      <c r="A240" s="15"/>
      <c r="B240" s="15"/>
      <c r="H240" s="16"/>
      <c r="I240" s="16"/>
      <c r="J240" s="16"/>
      <c r="K240" s="16"/>
      <c r="L240" s="16"/>
      <c r="M240" s="16"/>
      <c r="N240" s="16"/>
      <c r="O240" s="16"/>
      <c r="P240" s="16"/>
    </row>
    <row r="241" spans="1:16" ht="15.75">
      <c r="A241" s="15"/>
      <c r="B241" s="15"/>
      <c r="H241" s="16"/>
      <c r="I241" s="16"/>
      <c r="J241" s="16"/>
      <c r="K241" s="16"/>
      <c r="L241" s="16"/>
      <c r="M241" s="16"/>
      <c r="N241" s="16"/>
      <c r="O241" s="16"/>
      <c r="P241" s="16"/>
    </row>
    <row r="242" spans="8:16" ht="15.75">
      <c r="H242" s="16"/>
      <c r="I242" s="16"/>
      <c r="J242" s="16"/>
      <c r="K242" s="16"/>
      <c r="L242" s="16"/>
      <c r="M242" s="16"/>
      <c r="N242" s="16"/>
      <c r="O242" s="16"/>
      <c r="P242" s="16"/>
    </row>
    <row r="243" spans="8:16" ht="15.75">
      <c r="H243" s="16"/>
      <c r="I243" s="16"/>
      <c r="J243" s="16"/>
      <c r="K243" s="16"/>
      <c r="L243" s="16"/>
      <c r="M243" s="16"/>
      <c r="N243" s="16"/>
      <c r="O243" s="16"/>
      <c r="P243" s="16"/>
    </row>
    <row r="244" spans="8:16" ht="15.75">
      <c r="H244" s="16"/>
      <c r="I244" s="16"/>
      <c r="J244" s="16"/>
      <c r="K244" s="16"/>
      <c r="L244" s="16"/>
      <c r="M244" s="16"/>
      <c r="N244" s="16"/>
      <c r="O244" s="16"/>
      <c r="P244" s="16"/>
    </row>
    <row r="245" spans="8:16" ht="15.75">
      <c r="H245" s="16"/>
      <c r="I245" s="16"/>
      <c r="J245" s="16"/>
      <c r="K245" s="16"/>
      <c r="L245" s="16"/>
      <c r="M245" s="16"/>
      <c r="N245" s="16"/>
      <c r="O245" s="16"/>
      <c r="P245" s="16"/>
    </row>
    <row r="246" spans="8:16" ht="15.75">
      <c r="H246" s="16"/>
      <c r="I246" s="16"/>
      <c r="J246" s="16"/>
      <c r="K246" s="16"/>
      <c r="L246" s="16"/>
      <c r="M246" s="16"/>
      <c r="N246" s="16"/>
      <c r="O246" s="16"/>
      <c r="P246" s="16"/>
    </row>
    <row r="247" spans="8:16" ht="15.75">
      <c r="H247" s="16"/>
      <c r="I247" s="16"/>
      <c r="J247" s="16"/>
      <c r="K247" s="16"/>
      <c r="L247" s="16"/>
      <c r="M247" s="16"/>
      <c r="N247" s="16"/>
      <c r="O247" s="16"/>
      <c r="P247" s="16"/>
    </row>
    <row r="248" spans="8:16" ht="15.75">
      <c r="H248" s="16"/>
      <c r="I248" s="16"/>
      <c r="J248" s="16"/>
      <c r="K248" s="16"/>
      <c r="L248" s="16"/>
      <c r="M248" s="16"/>
      <c r="N248" s="16"/>
      <c r="O248" s="16"/>
      <c r="P248" s="16"/>
    </row>
    <row r="249" spans="8:16" ht="15.75">
      <c r="H249" s="16"/>
      <c r="I249" s="16"/>
      <c r="J249" s="16"/>
      <c r="K249" s="16"/>
      <c r="L249" s="16"/>
      <c r="M249" s="16"/>
      <c r="N249" s="16"/>
      <c r="O249" s="16"/>
      <c r="P249" s="16"/>
    </row>
    <row r="250" spans="8:16" ht="15.75">
      <c r="H250" s="16"/>
      <c r="I250" s="16"/>
      <c r="J250" s="16"/>
      <c r="K250" s="16"/>
      <c r="L250" s="16"/>
      <c r="M250" s="16"/>
      <c r="N250" s="16"/>
      <c r="O250" s="16"/>
      <c r="P250" s="16"/>
    </row>
    <row r="251" spans="8:16" ht="15.75">
      <c r="H251" s="16"/>
      <c r="I251" s="16"/>
      <c r="J251" s="16"/>
      <c r="K251" s="16"/>
      <c r="L251" s="16"/>
      <c r="M251" s="16"/>
      <c r="N251" s="16"/>
      <c r="O251" s="16"/>
      <c r="P251" s="16"/>
    </row>
    <row r="252" spans="8:16" ht="15.75">
      <c r="H252" s="16"/>
      <c r="I252" s="16"/>
      <c r="J252" s="16"/>
      <c r="K252" s="16"/>
      <c r="L252" s="16"/>
      <c r="M252" s="16"/>
      <c r="N252" s="16"/>
      <c r="O252" s="16"/>
      <c r="P252" s="16"/>
    </row>
    <row r="253" spans="8:16" ht="15.75">
      <c r="H253" s="16"/>
      <c r="I253" s="16"/>
      <c r="J253" s="16"/>
      <c r="K253" s="16"/>
      <c r="L253" s="16"/>
      <c r="M253" s="16"/>
      <c r="N253" s="16"/>
      <c r="O253" s="16"/>
      <c r="P253" s="16"/>
    </row>
    <row r="254" spans="8:16" ht="15.75">
      <c r="H254" s="16"/>
      <c r="I254" s="16"/>
      <c r="J254" s="16"/>
      <c r="K254" s="16"/>
      <c r="L254" s="16"/>
      <c r="M254" s="16"/>
      <c r="N254" s="16"/>
      <c r="O254" s="16"/>
      <c r="P254" s="16"/>
    </row>
    <row r="255" spans="8:16" ht="15.75">
      <c r="H255" s="16"/>
      <c r="I255" s="16"/>
      <c r="J255" s="16"/>
      <c r="K255" s="16"/>
      <c r="L255" s="16"/>
      <c r="M255" s="16"/>
      <c r="N255" s="16"/>
      <c r="O255" s="16"/>
      <c r="P255" s="16"/>
    </row>
    <row r="256" spans="8:16" ht="15.75">
      <c r="H256" s="16"/>
      <c r="I256" s="16"/>
      <c r="J256" s="16"/>
      <c r="K256" s="16"/>
      <c r="L256" s="16"/>
      <c r="M256" s="16"/>
      <c r="N256" s="16"/>
      <c r="O256" s="16"/>
      <c r="P256" s="16"/>
    </row>
    <row r="257" spans="8:16" ht="15.75">
      <c r="H257" s="16"/>
      <c r="I257" s="16"/>
      <c r="J257" s="16"/>
      <c r="K257" s="16"/>
      <c r="L257" s="16"/>
      <c r="M257" s="16"/>
      <c r="N257" s="16"/>
      <c r="O257" s="16"/>
      <c r="P257" s="16"/>
    </row>
    <row r="258" spans="8:16" ht="15.75">
      <c r="H258" s="16"/>
      <c r="I258" s="16"/>
      <c r="J258" s="16"/>
      <c r="K258" s="16"/>
      <c r="L258" s="16"/>
      <c r="M258" s="16"/>
      <c r="N258" s="16"/>
      <c r="O258" s="16"/>
      <c r="P258" s="16"/>
    </row>
    <row r="259" spans="8:16" ht="15.75">
      <c r="H259" s="16"/>
      <c r="I259" s="16"/>
      <c r="J259" s="16"/>
      <c r="K259" s="16"/>
      <c r="L259" s="16"/>
      <c r="M259" s="16"/>
      <c r="N259" s="16"/>
      <c r="O259" s="16"/>
      <c r="P259" s="16"/>
    </row>
    <row r="260" spans="8:16" ht="15.75">
      <c r="H260" s="16"/>
      <c r="I260" s="16"/>
      <c r="J260" s="16"/>
      <c r="K260" s="16"/>
      <c r="L260" s="16"/>
      <c r="M260" s="16"/>
      <c r="N260" s="16"/>
      <c r="O260" s="16"/>
      <c r="P260" s="16"/>
    </row>
    <row r="261" spans="8:16" ht="15.75">
      <c r="H261" s="16"/>
      <c r="I261" s="16"/>
      <c r="J261" s="16"/>
      <c r="K261" s="16"/>
      <c r="L261" s="16"/>
      <c r="M261" s="16"/>
      <c r="N261" s="16"/>
      <c r="O261" s="16"/>
      <c r="P261" s="16"/>
    </row>
    <row r="262" spans="8:16" ht="15.75">
      <c r="H262" s="16"/>
      <c r="I262" s="16"/>
      <c r="J262" s="16"/>
      <c r="K262" s="16"/>
      <c r="L262" s="16"/>
      <c r="M262" s="16"/>
      <c r="N262" s="16"/>
      <c r="O262" s="16"/>
      <c r="P262" s="16"/>
    </row>
    <row r="263" spans="8:16" ht="15.75">
      <c r="H263" s="16"/>
      <c r="I263" s="16"/>
      <c r="J263" s="16"/>
      <c r="K263" s="16"/>
      <c r="L263" s="16"/>
      <c r="M263" s="16"/>
      <c r="N263" s="16"/>
      <c r="O263" s="16"/>
      <c r="P263" s="16"/>
    </row>
    <row r="264" spans="8:16" ht="15.75">
      <c r="H264" s="16"/>
      <c r="I264" s="16"/>
      <c r="J264" s="16"/>
      <c r="K264" s="16"/>
      <c r="L264" s="16"/>
      <c r="M264" s="16"/>
      <c r="N264" s="16"/>
      <c r="O264" s="16"/>
      <c r="P264" s="16"/>
    </row>
    <row r="265" spans="8:16" ht="15.75">
      <c r="H265" s="16"/>
      <c r="I265" s="16"/>
      <c r="J265" s="16"/>
      <c r="K265" s="16"/>
      <c r="L265" s="16"/>
      <c r="M265" s="16"/>
      <c r="N265" s="16"/>
      <c r="O265" s="16"/>
      <c r="P265" s="16"/>
    </row>
    <row r="266" spans="8:16" ht="15.75">
      <c r="H266" s="16"/>
      <c r="I266" s="16"/>
      <c r="J266" s="16"/>
      <c r="K266" s="16"/>
      <c r="L266" s="16"/>
      <c r="M266" s="16"/>
      <c r="N266" s="16"/>
      <c r="O266" s="16"/>
      <c r="P266" s="16"/>
    </row>
    <row r="267" spans="8:16" ht="15.75">
      <c r="H267" s="16"/>
      <c r="I267" s="16"/>
      <c r="J267" s="16"/>
      <c r="K267" s="16"/>
      <c r="L267" s="16"/>
      <c r="M267" s="16"/>
      <c r="N267" s="16"/>
      <c r="O267" s="16"/>
      <c r="P267" s="16"/>
    </row>
    <row r="268" spans="8:16" ht="15.75">
      <c r="H268" s="16"/>
      <c r="I268" s="16"/>
      <c r="J268" s="16"/>
      <c r="K268" s="16"/>
      <c r="L268" s="16"/>
      <c r="M268" s="16"/>
      <c r="N268" s="16"/>
      <c r="O268" s="16"/>
      <c r="P268" s="16"/>
    </row>
    <row r="269" spans="8:16" ht="15.75">
      <c r="H269" s="16"/>
      <c r="I269" s="16"/>
      <c r="J269" s="16"/>
      <c r="K269" s="16"/>
      <c r="L269" s="16"/>
      <c r="M269" s="16"/>
      <c r="N269" s="16"/>
      <c r="O269" s="16"/>
      <c r="P269" s="16"/>
    </row>
    <row r="270" spans="8:16" ht="15.75">
      <c r="H270" s="16"/>
      <c r="I270" s="16"/>
      <c r="J270" s="16"/>
      <c r="K270" s="16"/>
      <c r="L270" s="16"/>
      <c r="M270" s="16"/>
      <c r="N270" s="16"/>
      <c r="O270" s="16"/>
      <c r="P270" s="16"/>
    </row>
    <row r="271" spans="8:16" ht="15.75">
      <c r="H271" s="16"/>
      <c r="I271" s="16"/>
      <c r="J271" s="16"/>
      <c r="K271" s="16"/>
      <c r="L271" s="16"/>
      <c r="M271" s="16"/>
      <c r="N271" s="16"/>
      <c r="O271" s="16"/>
      <c r="P271" s="16"/>
    </row>
    <row r="272" spans="8:16" ht="15.75">
      <c r="H272" s="16"/>
      <c r="I272" s="16"/>
      <c r="J272" s="16"/>
      <c r="K272" s="16"/>
      <c r="L272" s="16"/>
      <c r="M272" s="16"/>
      <c r="N272" s="16"/>
      <c r="O272" s="16"/>
      <c r="P272" s="16"/>
    </row>
    <row r="273" spans="8:16" ht="15.75">
      <c r="H273" s="16"/>
      <c r="I273" s="16"/>
      <c r="J273" s="16"/>
      <c r="K273" s="16"/>
      <c r="L273" s="16"/>
      <c r="M273" s="16"/>
      <c r="N273" s="16"/>
      <c r="O273" s="16"/>
      <c r="P273" s="16"/>
    </row>
    <row r="274" spans="8:16" ht="15.75">
      <c r="H274" s="16"/>
      <c r="I274" s="16"/>
      <c r="J274" s="16"/>
      <c r="K274" s="16"/>
      <c r="L274" s="16"/>
      <c r="M274" s="16"/>
      <c r="N274" s="16"/>
      <c r="O274" s="16"/>
      <c r="P274" s="16"/>
    </row>
    <row r="275" spans="8:16" ht="15.75">
      <c r="H275" s="16"/>
      <c r="I275" s="16"/>
      <c r="J275" s="16"/>
      <c r="K275" s="16"/>
      <c r="L275" s="16"/>
      <c r="M275" s="16"/>
      <c r="N275" s="16"/>
      <c r="O275" s="16"/>
      <c r="P275" s="16"/>
    </row>
    <row r="276" spans="8:16" ht="15.75">
      <c r="H276" s="16"/>
      <c r="I276" s="16"/>
      <c r="J276" s="16"/>
      <c r="K276" s="16"/>
      <c r="L276" s="16"/>
      <c r="M276" s="16"/>
      <c r="N276" s="16"/>
      <c r="O276" s="16"/>
      <c r="P276" s="16"/>
    </row>
    <row r="277" spans="8:16" ht="15.75">
      <c r="H277" s="16"/>
      <c r="I277" s="16"/>
      <c r="J277" s="16"/>
      <c r="K277" s="16"/>
      <c r="L277" s="16"/>
      <c r="M277" s="16"/>
      <c r="N277" s="16"/>
      <c r="O277" s="16"/>
      <c r="P277" s="16"/>
    </row>
    <row r="278" spans="8:16" ht="15.75">
      <c r="H278" s="16"/>
      <c r="I278" s="16"/>
      <c r="J278" s="16"/>
      <c r="K278" s="16"/>
      <c r="L278" s="16"/>
      <c r="M278" s="16"/>
      <c r="N278" s="16"/>
      <c r="O278" s="16"/>
      <c r="P278" s="16"/>
    </row>
    <row r="279" spans="8:16" ht="15.75">
      <c r="H279" s="16"/>
      <c r="I279" s="16"/>
      <c r="J279" s="16"/>
      <c r="K279" s="16"/>
      <c r="L279" s="16"/>
      <c r="M279" s="16"/>
      <c r="N279" s="16"/>
      <c r="O279" s="16"/>
      <c r="P279" s="16"/>
    </row>
    <row r="280" spans="8:16" ht="15.75">
      <c r="H280" s="16"/>
      <c r="I280" s="16"/>
      <c r="J280" s="16"/>
      <c r="K280" s="16"/>
      <c r="L280" s="16"/>
      <c r="M280" s="16"/>
      <c r="N280" s="16"/>
      <c r="O280" s="16"/>
      <c r="P280" s="16"/>
    </row>
  </sheetData>
  <mergeCells count="20">
    <mergeCell ref="A10:A13"/>
    <mergeCell ref="B10:B13"/>
    <mergeCell ref="C11:C13"/>
    <mergeCell ref="E12:E13"/>
    <mergeCell ref="D11:D13"/>
    <mergeCell ref="Q10:Q13"/>
    <mergeCell ref="H11:H13"/>
    <mergeCell ref="J11:M11"/>
    <mergeCell ref="I11:I13"/>
    <mergeCell ref="J12:J13"/>
    <mergeCell ref="M12:M13"/>
    <mergeCell ref="N11:N13"/>
    <mergeCell ref="F12:F13"/>
    <mergeCell ref="G11:G13"/>
    <mergeCell ref="I4:P4"/>
    <mergeCell ref="I6:P6"/>
    <mergeCell ref="C10:G10"/>
    <mergeCell ref="H10:P10"/>
    <mergeCell ref="O11:P11"/>
    <mergeCell ref="O12:O13"/>
  </mergeCells>
  <printOptions/>
  <pageMargins left="0.18" right="0.13" top="0.13" bottom="0.13" header="0.13" footer="0.13"/>
  <pageSetup fitToHeight="5" fitToWidth="1" horizontalDpi="120" verticalDpi="120" orientation="landscape" paperSize="9" scale="53" r:id="rId1"/>
</worksheet>
</file>

<file path=xl/worksheets/sheet3.xml><?xml version="1.0" encoding="utf-8"?>
<worksheet xmlns="http://schemas.openxmlformats.org/spreadsheetml/2006/main" xmlns:r="http://schemas.openxmlformats.org/officeDocument/2006/relationships">
  <dimension ref="A3:Q250"/>
  <sheetViews>
    <sheetView zoomScale="75" zoomScaleNormal="75" workbookViewId="0" topLeftCell="A3">
      <pane xSplit="1" ySplit="20" topLeftCell="B56" activePane="bottomRight" state="frozen"/>
      <selection pane="topLeft" activeCell="A3" sqref="A3"/>
      <selection pane="topRight" activeCell="B3" sqref="B3"/>
      <selection pane="bottomLeft" activeCell="A18" sqref="A18"/>
      <selection pane="bottomRight" activeCell="B93" sqref="B93"/>
    </sheetView>
  </sheetViews>
  <sheetFormatPr defaultColWidth="9.00390625" defaultRowHeight="12.75"/>
  <cols>
    <col min="1" max="1" width="16.625" style="3" customWidth="1"/>
    <col min="2" max="2" width="85.125" style="3" customWidth="1"/>
    <col min="3" max="3" width="13.875" style="3" customWidth="1"/>
    <col min="4" max="4" width="13.875" style="3" hidden="1" customWidth="1"/>
    <col min="5" max="5" width="14.625" style="3" customWidth="1"/>
    <col min="6" max="6" width="15.625" style="3" customWidth="1"/>
    <col min="7" max="7" width="9.375" style="3" hidden="1" customWidth="1"/>
    <col min="8" max="8" width="12.625" style="3" customWidth="1"/>
    <col min="9" max="9" width="15.25390625" style="3" customWidth="1"/>
    <col min="10" max="10" width="10.125" style="3" customWidth="1"/>
    <col min="11" max="11" width="16.125" style="3" customWidth="1"/>
    <col min="12" max="12" width="13.00390625" style="3" customWidth="1"/>
    <col min="13" max="13" width="12.375" style="3" customWidth="1"/>
    <col min="14" max="14" width="17.375" style="3" customWidth="1"/>
    <col min="15" max="15" width="14.00390625" style="3" customWidth="1"/>
    <col min="16" max="16384" width="9.125" style="3" customWidth="1"/>
  </cols>
  <sheetData>
    <row r="1" ht="18.75" hidden="1"/>
    <row r="2" ht="18.75" hidden="1"/>
    <row r="3" spans="8:13" ht="18.75">
      <c r="H3" s="353" t="s">
        <v>511</v>
      </c>
      <c r="I3" s="353"/>
      <c r="J3" s="353"/>
      <c r="K3" s="353"/>
      <c r="L3" s="353"/>
      <c r="M3" s="43"/>
    </row>
    <row r="4" ht="24" customHeight="1">
      <c r="H4" s="3" t="s">
        <v>579</v>
      </c>
    </row>
    <row r="5" spans="8:13" ht="22.5" customHeight="1">
      <c r="H5" s="353" t="s">
        <v>280</v>
      </c>
      <c r="I5" s="353"/>
      <c r="J5" s="353"/>
      <c r="K5" s="353"/>
      <c r="L5" s="353"/>
      <c r="M5" s="43"/>
    </row>
    <row r="6" spans="9:11" ht="18.75" hidden="1">
      <c r="I6" s="115"/>
      <c r="J6" s="115"/>
      <c r="K6" s="115"/>
    </row>
    <row r="7" ht="18.75" hidden="1">
      <c r="B7" s="116"/>
    </row>
    <row r="8" spans="1:14" ht="56.25">
      <c r="A8" s="4" t="s">
        <v>229</v>
      </c>
      <c r="B8" s="117"/>
      <c r="C8" s="7"/>
      <c r="D8" s="7"/>
      <c r="E8" s="7"/>
      <c r="F8" s="7"/>
      <c r="G8" s="7"/>
      <c r="H8" s="7"/>
      <c r="I8" s="7"/>
      <c r="J8" s="7"/>
      <c r="K8" s="7"/>
      <c r="L8" s="7"/>
      <c r="M8" s="7"/>
      <c r="N8" s="7"/>
    </row>
    <row r="9" spans="1:14" ht="18.75" hidden="1">
      <c r="A9" s="4"/>
      <c r="B9" s="117"/>
      <c r="C9" s="7"/>
      <c r="D9" s="7"/>
      <c r="E9" s="7"/>
      <c r="F9" s="7"/>
      <c r="G9" s="7"/>
      <c r="H9" s="7"/>
      <c r="I9" s="7"/>
      <c r="J9" s="7"/>
      <c r="K9" s="7"/>
      <c r="L9" s="7"/>
      <c r="M9" s="7"/>
      <c r="N9" s="7"/>
    </row>
    <row r="10" spans="1:14" ht="18.75" hidden="1">
      <c r="A10" s="4"/>
      <c r="B10" s="117"/>
      <c r="C10" s="7"/>
      <c r="D10" s="7"/>
      <c r="E10" s="7"/>
      <c r="F10" s="7"/>
      <c r="G10" s="7"/>
      <c r="H10" s="7"/>
      <c r="I10" s="7"/>
      <c r="J10" s="7"/>
      <c r="K10" s="7"/>
      <c r="L10" s="7"/>
      <c r="M10" s="7"/>
      <c r="N10" s="7"/>
    </row>
    <row r="11" ht="19.5" customHeight="1" hidden="1"/>
    <row r="12" ht="21" customHeight="1">
      <c r="N12" s="3" t="s">
        <v>55</v>
      </c>
    </row>
    <row r="13" spans="1:15" ht="57.75" customHeight="1">
      <c r="A13" s="41" t="s">
        <v>468</v>
      </c>
      <c r="B13" s="40" t="s">
        <v>53</v>
      </c>
      <c r="C13" s="348" t="s">
        <v>56</v>
      </c>
      <c r="D13" s="348"/>
      <c r="E13" s="348"/>
      <c r="F13" s="348"/>
      <c r="G13" s="348"/>
      <c r="H13" s="348" t="s">
        <v>61</v>
      </c>
      <c r="I13" s="348"/>
      <c r="J13" s="348"/>
      <c r="K13" s="348"/>
      <c r="L13" s="348"/>
      <c r="M13" s="348"/>
      <c r="N13" s="348"/>
      <c r="O13" s="359" t="s">
        <v>63</v>
      </c>
    </row>
    <row r="14" spans="1:15" ht="24" customHeight="1">
      <c r="A14" s="348" t="s">
        <v>13</v>
      </c>
      <c r="B14" s="348" t="s">
        <v>14</v>
      </c>
      <c r="C14" s="348" t="s">
        <v>46</v>
      </c>
      <c r="D14" s="348" t="s">
        <v>47</v>
      </c>
      <c r="E14" s="348" t="s">
        <v>62</v>
      </c>
      <c r="F14" s="348"/>
      <c r="G14" s="348"/>
      <c r="H14" s="348" t="s">
        <v>46</v>
      </c>
      <c r="I14" s="348" t="s">
        <v>525</v>
      </c>
      <c r="J14" s="348" t="s">
        <v>62</v>
      </c>
      <c r="K14" s="348"/>
      <c r="L14" s="348" t="s">
        <v>527</v>
      </c>
      <c r="M14" s="348" t="s">
        <v>25</v>
      </c>
      <c r="N14" s="348"/>
      <c r="O14" s="359"/>
    </row>
    <row r="15" spans="1:15" ht="12.75" customHeight="1">
      <c r="A15" s="348"/>
      <c r="B15" s="348"/>
      <c r="C15" s="348"/>
      <c r="D15" s="348"/>
      <c r="E15" s="348" t="s">
        <v>528</v>
      </c>
      <c r="F15" s="348" t="s">
        <v>522</v>
      </c>
      <c r="G15" s="348"/>
      <c r="H15" s="348"/>
      <c r="I15" s="348"/>
      <c r="J15" s="348" t="s">
        <v>528</v>
      </c>
      <c r="K15" s="348" t="s">
        <v>522</v>
      </c>
      <c r="L15" s="348"/>
      <c r="M15" s="348" t="s">
        <v>26</v>
      </c>
      <c r="N15" s="41" t="s">
        <v>25</v>
      </c>
      <c r="O15" s="359"/>
    </row>
    <row r="16" spans="1:15" ht="229.5" customHeight="1">
      <c r="A16" s="348"/>
      <c r="B16" s="348"/>
      <c r="C16" s="348"/>
      <c r="D16" s="348"/>
      <c r="E16" s="348"/>
      <c r="F16" s="348"/>
      <c r="G16" s="348"/>
      <c r="H16" s="348"/>
      <c r="I16" s="348"/>
      <c r="J16" s="348"/>
      <c r="K16" s="348"/>
      <c r="L16" s="348"/>
      <c r="M16" s="348"/>
      <c r="N16" s="348" t="s">
        <v>27</v>
      </c>
      <c r="O16" s="359"/>
    </row>
    <row r="17" spans="1:15" ht="15" customHeight="1" hidden="1">
      <c r="A17" s="348"/>
      <c r="B17" s="348"/>
      <c r="C17" s="348"/>
      <c r="D17" s="348"/>
      <c r="E17" s="348"/>
      <c r="F17" s="348"/>
      <c r="G17" s="348"/>
      <c r="H17" s="348"/>
      <c r="I17" s="348"/>
      <c r="J17" s="348"/>
      <c r="K17" s="348"/>
      <c r="L17" s="348"/>
      <c r="M17" s="348"/>
      <c r="N17" s="348"/>
      <c r="O17" s="359"/>
    </row>
    <row r="18" spans="1:15" ht="13.5" customHeight="1" hidden="1">
      <c r="A18" s="118"/>
      <c r="B18" s="113"/>
      <c r="C18" s="107"/>
      <c r="D18" s="107"/>
      <c r="E18" s="107"/>
      <c r="F18" s="107"/>
      <c r="G18" s="107"/>
      <c r="H18" s="107"/>
      <c r="I18" s="107"/>
      <c r="J18" s="107"/>
      <c r="K18" s="107"/>
      <c r="L18" s="107"/>
      <c r="M18" s="107"/>
      <c r="N18" s="93"/>
      <c r="O18" s="119"/>
    </row>
    <row r="19" spans="1:15" ht="14.25" customHeight="1" hidden="1">
      <c r="A19" s="120"/>
      <c r="B19" s="107"/>
      <c r="C19" s="107"/>
      <c r="D19" s="107"/>
      <c r="E19" s="107"/>
      <c r="F19" s="107"/>
      <c r="G19" s="107"/>
      <c r="H19" s="107"/>
      <c r="I19" s="107"/>
      <c r="J19" s="107"/>
      <c r="K19" s="107"/>
      <c r="L19" s="107"/>
      <c r="M19" s="107"/>
      <c r="N19" s="121"/>
      <c r="O19" s="122"/>
    </row>
    <row r="20" spans="1:15" s="127" customFormat="1" ht="14.25" customHeight="1" hidden="1">
      <c r="A20" s="95">
        <v>1</v>
      </c>
      <c r="B20" s="95">
        <v>2</v>
      </c>
      <c r="C20" s="95">
        <v>3</v>
      </c>
      <c r="D20" s="123"/>
      <c r="E20" s="126">
        <v>5</v>
      </c>
      <c r="F20" s="126">
        <v>6</v>
      </c>
      <c r="G20" s="123">
        <v>7</v>
      </c>
      <c r="H20" s="95">
        <v>8</v>
      </c>
      <c r="I20" s="123">
        <v>9</v>
      </c>
      <c r="J20" s="126">
        <v>10</v>
      </c>
      <c r="K20" s="126">
        <v>11</v>
      </c>
      <c r="L20" s="123">
        <v>12</v>
      </c>
      <c r="M20" s="123"/>
      <c r="N20" s="95">
        <v>13</v>
      </c>
      <c r="O20" s="95" t="s">
        <v>49</v>
      </c>
    </row>
    <row r="21" spans="1:15" s="127" customFormat="1" ht="14.25" customHeight="1">
      <c r="A21" s="95">
        <v>1</v>
      </c>
      <c r="B21" s="95">
        <v>2</v>
      </c>
      <c r="C21" s="95">
        <v>3</v>
      </c>
      <c r="D21" s="123"/>
      <c r="E21" s="126">
        <v>4</v>
      </c>
      <c r="F21" s="126">
        <v>5</v>
      </c>
      <c r="G21" s="123"/>
      <c r="H21" s="95">
        <v>6</v>
      </c>
      <c r="I21" s="123">
        <v>7</v>
      </c>
      <c r="J21" s="126">
        <v>8</v>
      </c>
      <c r="K21" s="126">
        <v>9</v>
      </c>
      <c r="L21" s="123">
        <v>10</v>
      </c>
      <c r="M21" s="123">
        <v>11</v>
      </c>
      <c r="N21" s="95">
        <v>12</v>
      </c>
      <c r="O21" s="8" t="s">
        <v>279</v>
      </c>
    </row>
    <row r="22" spans="1:15" ht="26.25" customHeight="1">
      <c r="A22" s="99" t="s">
        <v>467</v>
      </c>
      <c r="B22" s="72" t="s">
        <v>65</v>
      </c>
      <c r="C22" s="85">
        <f>C23+C24+C29</f>
        <v>52.5</v>
      </c>
      <c r="D22" s="74"/>
      <c r="E22" s="74">
        <f aca="true" t="shared" si="0" ref="E22:N22">E23+E24+E29</f>
        <v>25</v>
      </c>
      <c r="F22" s="74">
        <f t="shared" si="0"/>
        <v>0</v>
      </c>
      <c r="G22" s="74"/>
      <c r="H22" s="74">
        <f t="shared" si="0"/>
        <v>4.5</v>
      </c>
      <c r="I22" s="74">
        <f t="shared" si="0"/>
        <v>0</v>
      </c>
      <c r="J22" s="74">
        <f t="shared" si="0"/>
        <v>0</v>
      </c>
      <c r="K22" s="74">
        <f t="shared" si="0"/>
        <v>0</v>
      </c>
      <c r="L22" s="74">
        <f t="shared" si="0"/>
        <v>4.5</v>
      </c>
      <c r="M22" s="74">
        <f t="shared" si="0"/>
        <v>4.5</v>
      </c>
      <c r="N22" s="74">
        <f t="shared" si="0"/>
        <v>4.5</v>
      </c>
      <c r="O22" s="128">
        <f aca="true" t="shared" si="1" ref="O22:O101">SUM(H22+C22)</f>
        <v>57</v>
      </c>
    </row>
    <row r="23" spans="1:15" ht="20.25" customHeight="1">
      <c r="A23" s="129" t="s">
        <v>66</v>
      </c>
      <c r="B23" s="75" t="s">
        <v>67</v>
      </c>
      <c r="C23" s="86">
        <v>47.5</v>
      </c>
      <c r="D23" s="80"/>
      <c r="E23" s="80">
        <v>25</v>
      </c>
      <c r="F23" s="80"/>
      <c r="G23" s="80"/>
      <c r="H23" s="130">
        <v>4.5</v>
      </c>
      <c r="I23" s="130"/>
      <c r="J23" s="89"/>
      <c r="K23" s="89"/>
      <c r="L23" s="130">
        <v>4.5</v>
      </c>
      <c r="M23" s="130">
        <v>4.5</v>
      </c>
      <c r="N23" s="130">
        <v>4.5</v>
      </c>
      <c r="O23" s="128">
        <f t="shared" si="1"/>
        <v>52</v>
      </c>
    </row>
    <row r="24" spans="1:15" ht="16.5" customHeight="1" hidden="1">
      <c r="A24" s="129" t="s">
        <v>98</v>
      </c>
      <c r="B24" s="96" t="s">
        <v>99</v>
      </c>
      <c r="C24" s="86"/>
      <c r="D24" s="130"/>
      <c r="E24" s="89"/>
      <c r="F24" s="89"/>
      <c r="G24" s="130"/>
      <c r="H24" s="130"/>
      <c r="I24" s="130"/>
      <c r="J24" s="89"/>
      <c r="K24" s="89"/>
      <c r="L24" s="130"/>
      <c r="M24" s="130"/>
      <c r="N24" s="130"/>
      <c r="O24" s="128">
        <f t="shared" si="1"/>
        <v>0</v>
      </c>
    </row>
    <row r="25" spans="1:15" ht="18.75" hidden="1">
      <c r="A25" s="71"/>
      <c r="B25" s="75"/>
      <c r="C25" s="86"/>
      <c r="D25" s="76"/>
      <c r="E25" s="76"/>
      <c r="F25" s="80"/>
      <c r="G25" s="80"/>
      <c r="H25" s="80"/>
      <c r="I25" s="80"/>
      <c r="J25" s="80"/>
      <c r="K25" s="80"/>
      <c r="L25" s="80"/>
      <c r="M25" s="80"/>
      <c r="N25" s="80"/>
      <c r="O25" s="128">
        <f t="shared" si="1"/>
        <v>0</v>
      </c>
    </row>
    <row r="26" spans="1:15" ht="18.75" hidden="1">
      <c r="A26" s="71"/>
      <c r="B26" s="77"/>
      <c r="C26" s="86"/>
      <c r="D26" s="76"/>
      <c r="E26" s="76"/>
      <c r="F26" s="81"/>
      <c r="G26" s="80"/>
      <c r="H26" s="80"/>
      <c r="I26" s="80"/>
      <c r="J26" s="80"/>
      <c r="K26" s="80"/>
      <c r="L26" s="80"/>
      <c r="M26" s="80"/>
      <c r="N26" s="80"/>
      <c r="O26" s="128">
        <f t="shared" si="1"/>
        <v>0</v>
      </c>
    </row>
    <row r="27" spans="1:15" ht="39.75" customHeight="1" hidden="1">
      <c r="A27" s="71"/>
      <c r="B27" s="75" t="s">
        <v>225</v>
      </c>
      <c r="C27" s="86"/>
      <c r="D27" s="76"/>
      <c r="E27" s="76"/>
      <c r="F27" s="81"/>
      <c r="G27" s="80"/>
      <c r="H27" s="80"/>
      <c r="I27" s="80"/>
      <c r="J27" s="80"/>
      <c r="K27" s="80"/>
      <c r="L27" s="80"/>
      <c r="M27" s="80"/>
      <c r="N27" s="80"/>
      <c r="O27" s="128">
        <f t="shared" si="1"/>
        <v>0</v>
      </c>
    </row>
    <row r="28" spans="1:15" ht="18.75" customHeight="1" hidden="1">
      <c r="A28" s="71"/>
      <c r="B28" s="77" t="s">
        <v>578</v>
      </c>
      <c r="C28" s="131"/>
      <c r="D28" s="76"/>
      <c r="E28" s="76"/>
      <c r="F28" s="81"/>
      <c r="G28" s="80"/>
      <c r="H28" s="80"/>
      <c r="I28" s="80"/>
      <c r="J28" s="80"/>
      <c r="K28" s="80"/>
      <c r="L28" s="80"/>
      <c r="M28" s="80"/>
      <c r="N28" s="80"/>
      <c r="O28" s="128">
        <f t="shared" si="1"/>
        <v>0</v>
      </c>
    </row>
    <row r="29" spans="1:15" ht="18.75">
      <c r="A29" s="71" t="s">
        <v>95</v>
      </c>
      <c r="B29" s="75" t="s">
        <v>84</v>
      </c>
      <c r="C29" s="86">
        <v>5</v>
      </c>
      <c r="D29" s="80"/>
      <c r="E29" s="80"/>
      <c r="F29" s="80"/>
      <c r="G29" s="80"/>
      <c r="H29" s="80"/>
      <c r="I29" s="80"/>
      <c r="J29" s="80"/>
      <c r="K29" s="80"/>
      <c r="L29" s="80"/>
      <c r="M29" s="80"/>
      <c r="N29" s="80"/>
      <c r="O29" s="128">
        <f t="shared" si="1"/>
        <v>5</v>
      </c>
    </row>
    <row r="30" spans="1:15" ht="37.5" hidden="1">
      <c r="A30" s="71"/>
      <c r="B30" s="77" t="s">
        <v>578</v>
      </c>
      <c r="C30" s="131"/>
      <c r="D30" s="80"/>
      <c r="E30" s="80"/>
      <c r="F30" s="80"/>
      <c r="G30" s="80"/>
      <c r="H30" s="80"/>
      <c r="I30" s="80"/>
      <c r="J30" s="80"/>
      <c r="K30" s="80"/>
      <c r="L30" s="80"/>
      <c r="M30" s="80"/>
      <c r="N30" s="80"/>
      <c r="O30" s="128">
        <f t="shared" si="1"/>
        <v>0</v>
      </c>
    </row>
    <row r="31" spans="1:15" ht="18.75" customHeight="1">
      <c r="A31" s="99" t="s">
        <v>466</v>
      </c>
      <c r="B31" s="72" t="s">
        <v>148</v>
      </c>
      <c r="C31" s="85">
        <f>SUM(C33+C36+C45+C48+C50+C68+C90)+C66+C56+C60+C62+C94+C95</f>
        <v>50.52565000000004</v>
      </c>
      <c r="D31" s="85"/>
      <c r="E31" s="85">
        <f aca="true" t="shared" si="2" ref="E31:N31">SUM(E33+E36+E45+E48+E50+E68+E90)+E66+E56+E60+E62+E94+E95</f>
        <v>-2.4956500000000688</v>
      </c>
      <c r="F31" s="85">
        <f t="shared" si="2"/>
        <v>-8.93389000000002</v>
      </c>
      <c r="G31" s="85">
        <f t="shared" si="2"/>
        <v>0</v>
      </c>
      <c r="H31" s="85">
        <f t="shared" si="2"/>
        <v>-99</v>
      </c>
      <c r="I31" s="85">
        <f t="shared" si="2"/>
        <v>0</v>
      </c>
      <c r="J31" s="85">
        <f t="shared" si="2"/>
        <v>0</v>
      </c>
      <c r="K31" s="85">
        <f t="shared" si="2"/>
        <v>0</v>
      </c>
      <c r="L31" s="85">
        <f t="shared" si="2"/>
        <v>-99</v>
      </c>
      <c r="M31" s="85">
        <f t="shared" si="2"/>
        <v>-99</v>
      </c>
      <c r="N31" s="85">
        <f t="shared" si="2"/>
        <v>-99</v>
      </c>
      <c r="O31" s="85">
        <f>SUM(O33+O36+O45+O48+O50+O68+O90)+O66+O56+O60+O62</f>
        <v>-16.47434999999996</v>
      </c>
    </row>
    <row r="32" spans="1:15" ht="18.75" customHeight="1" hidden="1">
      <c r="A32" s="133"/>
      <c r="B32" s="134"/>
      <c r="C32" s="85"/>
      <c r="D32" s="85"/>
      <c r="E32" s="85"/>
      <c r="F32" s="85"/>
      <c r="G32" s="85"/>
      <c r="H32" s="85"/>
      <c r="I32" s="85"/>
      <c r="J32" s="85"/>
      <c r="K32" s="85"/>
      <c r="L32" s="85"/>
      <c r="M32" s="85"/>
      <c r="N32" s="85"/>
      <c r="O32" s="128">
        <f t="shared" si="1"/>
        <v>0</v>
      </c>
    </row>
    <row r="33" spans="1:15" ht="22.5" customHeight="1" hidden="1">
      <c r="A33" s="71" t="s">
        <v>94</v>
      </c>
      <c r="B33" s="75" t="s">
        <v>120</v>
      </c>
      <c r="C33" s="86"/>
      <c r="D33" s="86"/>
      <c r="E33" s="86"/>
      <c r="F33" s="86"/>
      <c r="G33" s="86"/>
      <c r="H33" s="86"/>
      <c r="I33" s="86"/>
      <c r="J33" s="86"/>
      <c r="K33" s="86"/>
      <c r="L33" s="86"/>
      <c r="M33" s="86"/>
      <c r="N33" s="86"/>
      <c r="O33" s="128">
        <f t="shared" si="1"/>
        <v>0</v>
      </c>
    </row>
    <row r="34" spans="1:15" ht="22.5" customHeight="1" hidden="1">
      <c r="A34" s="71"/>
      <c r="B34" s="77" t="s">
        <v>462</v>
      </c>
      <c r="C34" s="131"/>
      <c r="D34" s="131"/>
      <c r="E34" s="131"/>
      <c r="F34" s="86"/>
      <c r="G34" s="86"/>
      <c r="H34" s="86"/>
      <c r="I34" s="86"/>
      <c r="J34" s="86"/>
      <c r="K34" s="86"/>
      <c r="L34" s="86"/>
      <c r="M34" s="86"/>
      <c r="N34" s="86"/>
      <c r="O34" s="128">
        <f t="shared" si="1"/>
        <v>0</v>
      </c>
    </row>
    <row r="35" spans="1:15" ht="18" customHeight="1" hidden="1">
      <c r="A35" s="71"/>
      <c r="B35" s="77" t="s">
        <v>578</v>
      </c>
      <c r="C35" s="131"/>
      <c r="D35" s="131"/>
      <c r="E35" s="131"/>
      <c r="F35" s="86"/>
      <c r="G35" s="86"/>
      <c r="H35" s="86"/>
      <c r="I35" s="86"/>
      <c r="J35" s="86"/>
      <c r="K35" s="86"/>
      <c r="L35" s="86"/>
      <c r="M35" s="86"/>
      <c r="N35" s="86"/>
      <c r="O35" s="128">
        <f t="shared" si="1"/>
        <v>0</v>
      </c>
    </row>
    <row r="36" spans="1:15" ht="27.75" customHeight="1">
      <c r="A36" s="71" t="s">
        <v>71</v>
      </c>
      <c r="B36" s="75" t="s">
        <v>142</v>
      </c>
      <c r="C36" s="86">
        <v>-742.55835</v>
      </c>
      <c r="D36" s="86"/>
      <c r="E36" s="86">
        <v>-422.49565</v>
      </c>
      <c r="F36" s="86">
        <v>-53.83389</v>
      </c>
      <c r="G36" s="86"/>
      <c r="H36" s="86"/>
      <c r="I36" s="86"/>
      <c r="J36" s="86"/>
      <c r="K36" s="86"/>
      <c r="L36" s="86"/>
      <c r="M36" s="86"/>
      <c r="N36" s="188"/>
      <c r="O36" s="128">
        <f t="shared" si="1"/>
        <v>-742.55835</v>
      </c>
    </row>
    <row r="37" spans="1:15" ht="0.75" customHeight="1" hidden="1">
      <c r="A37" s="71" t="s">
        <v>189</v>
      </c>
      <c r="B37" s="75" t="s">
        <v>190</v>
      </c>
      <c r="C37" s="86"/>
      <c r="D37" s="86"/>
      <c r="E37" s="86"/>
      <c r="F37" s="86"/>
      <c r="G37" s="86"/>
      <c r="H37" s="86"/>
      <c r="I37" s="86"/>
      <c r="J37" s="86"/>
      <c r="K37" s="86"/>
      <c r="L37" s="86"/>
      <c r="M37" s="86"/>
      <c r="N37" s="86"/>
      <c r="O37" s="128">
        <f t="shared" si="1"/>
        <v>0</v>
      </c>
    </row>
    <row r="38" spans="1:15" ht="70.5" customHeight="1" hidden="1">
      <c r="A38" s="71" t="s">
        <v>158</v>
      </c>
      <c r="B38" s="75" t="s">
        <v>159</v>
      </c>
      <c r="C38" s="86"/>
      <c r="D38" s="86"/>
      <c r="E38" s="86"/>
      <c r="F38" s="86"/>
      <c r="G38" s="86"/>
      <c r="H38" s="86"/>
      <c r="I38" s="86"/>
      <c r="J38" s="86"/>
      <c r="K38" s="86"/>
      <c r="L38" s="86"/>
      <c r="M38" s="86"/>
      <c r="N38" s="86"/>
      <c r="O38" s="128">
        <f t="shared" si="1"/>
        <v>0</v>
      </c>
    </row>
    <row r="39" spans="1:15" ht="18.75" hidden="1">
      <c r="A39" s="71"/>
      <c r="B39" s="75"/>
      <c r="C39" s="86"/>
      <c r="D39" s="86"/>
      <c r="E39" s="86"/>
      <c r="F39" s="86"/>
      <c r="G39" s="86"/>
      <c r="H39" s="86"/>
      <c r="I39" s="86"/>
      <c r="J39" s="86"/>
      <c r="K39" s="86"/>
      <c r="L39" s="86"/>
      <c r="M39" s="86"/>
      <c r="N39" s="86"/>
      <c r="O39" s="128">
        <f t="shared" si="1"/>
        <v>0</v>
      </c>
    </row>
    <row r="40" spans="1:15" ht="15.75" customHeight="1" hidden="1">
      <c r="A40" s="71" t="s">
        <v>71</v>
      </c>
      <c r="B40" s="75" t="s">
        <v>226</v>
      </c>
      <c r="C40" s="86"/>
      <c r="D40" s="86"/>
      <c r="E40" s="86"/>
      <c r="F40" s="86"/>
      <c r="G40" s="86"/>
      <c r="H40" s="86"/>
      <c r="I40" s="86"/>
      <c r="J40" s="86"/>
      <c r="K40" s="86"/>
      <c r="L40" s="86"/>
      <c r="M40" s="86"/>
      <c r="N40" s="86"/>
      <c r="O40" s="128">
        <f t="shared" si="1"/>
        <v>0</v>
      </c>
    </row>
    <row r="41" spans="1:15" ht="15.75" customHeight="1" hidden="1">
      <c r="A41" s="71"/>
      <c r="B41" s="190"/>
      <c r="C41" s="86"/>
      <c r="D41" s="86"/>
      <c r="E41" s="86"/>
      <c r="F41" s="86"/>
      <c r="G41" s="86"/>
      <c r="H41" s="86"/>
      <c r="I41" s="86"/>
      <c r="J41" s="86"/>
      <c r="K41" s="86"/>
      <c r="L41" s="86"/>
      <c r="M41" s="86"/>
      <c r="N41" s="86"/>
      <c r="O41" s="128"/>
    </row>
    <row r="42" spans="1:15" ht="15.75" customHeight="1" hidden="1">
      <c r="A42" s="71"/>
      <c r="B42" s="190"/>
      <c r="C42" s="86"/>
      <c r="D42" s="86"/>
      <c r="E42" s="86"/>
      <c r="F42" s="86"/>
      <c r="G42" s="86"/>
      <c r="H42" s="86"/>
      <c r="I42" s="86"/>
      <c r="J42" s="86"/>
      <c r="K42" s="86"/>
      <c r="L42" s="86"/>
      <c r="M42" s="86"/>
      <c r="N42" s="86"/>
      <c r="O42" s="128"/>
    </row>
    <row r="43" spans="1:15" ht="77.25" customHeight="1">
      <c r="A43" s="71"/>
      <c r="B43" s="110" t="s">
        <v>351</v>
      </c>
      <c r="C43" s="111">
        <v>-60.15835</v>
      </c>
      <c r="D43" s="111"/>
      <c r="E43" s="111">
        <v>-2.49565</v>
      </c>
      <c r="F43" s="111">
        <v>-8.93389</v>
      </c>
      <c r="G43" s="86"/>
      <c r="H43" s="86"/>
      <c r="I43" s="86"/>
      <c r="J43" s="86"/>
      <c r="K43" s="86"/>
      <c r="L43" s="86"/>
      <c r="M43" s="86"/>
      <c r="N43" s="86"/>
      <c r="O43" s="128">
        <f t="shared" si="1"/>
        <v>-60.15835</v>
      </c>
    </row>
    <row r="44" spans="1:15" ht="17.25" customHeight="1" hidden="1">
      <c r="A44" s="71"/>
      <c r="B44" s="77" t="s">
        <v>578</v>
      </c>
      <c r="C44" s="131"/>
      <c r="D44" s="86"/>
      <c r="E44" s="86"/>
      <c r="F44" s="86"/>
      <c r="G44" s="86"/>
      <c r="H44" s="131"/>
      <c r="I44" s="131"/>
      <c r="J44" s="131"/>
      <c r="K44" s="131"/>
      <c r="L44" s="131"/>
      <c r="M44" s="131"/>
      <c r="N44" s="86"/>
      <c r="O44" s="128">
        <f t="shared" si="1"/>
        <v>0</v>
      </c>
    </row>
    <row r="45" spans="1:15" ht="18.75" hidden="1">
      <c r="A45" s="71" t="s">
        <v>21</v>
      </c>
      <c r="B45" s="75" t="s">
        <v>22</v>
      </c>
      <c r="C45" s="86"/>
      <c r="D45" s="86"/>
      <c r="E45" s="86"/>
      <c r="F45" s="86"/>
      <c r="G45" s="86"/>
      <c r="H45" s="86"/>
      <c r="I45" s="86"/>
      <c r="J45" s="86"/>
      <c r="K45" s="86"/>
      <c r="L45" s="86"/>
      <c r="M45" s="86"/>
      <c r="N45" s="86"/>
      <c r="O45" s="128">
        <f t="shared" si="1"/>
        <v>0</v>
      </c>
    </row>
    <row r="46" spans="1:15" ht="37.5" hidden="1">
      <c r="A46" s="71"/>
      <c r="B46" s="77" t="s">
        <v>578</v>
      </c>
      <c r="C46" s="131"/>
      <c r="D46" s="86"/>
      <c r="E46" s="86"/>
      <c r="F46" s="86"/>
      <c r="G46" s="86"/>
      <c r="H46" s="86"/>
      <c r="I46" s="86"/>
      <c r="J46" s="86"/>
      <c r="K46" s="86"/>
      <c r="L46" s="86"/>
      <c r="M46" s="86"/>
      <c r="N46" s="86"/>
      <c r="O46" s="128">
        <f t="shared" si="1"/>
        <v>0</v>
      </c>
    </row>
    <row r="47" spans="1:15" ht="18.75" hidden="1">
      <c r="A47" s="71"/>
      <c r="B47" s="77" t="s">
        <v>444</v>
      </c>
      <c r="C47" s="131"/>
      <c r="D47" s="86"/>
      <c r="E47" s="86"/>
      <c r="F47" s="131"/>
      <c r="G47" s="86"/>
      <c r="H47" s="86"/>
      <c r="I47" s="86"/>
      <c r="J47" s="86"/>
      <c r="K47" s="86"/>
      <c r="L47" s="86"/>
      <c r="M47" s="86"/>
      <c r="N47" s="86"/>
      <c r="O47" s="128">
        <f t="shared" si="1"/>
        <v>0</v>
      </c>
    </row>
    <row r="48" spans="1:15" ht="18.75" hidden="1">
      <c r="A48" s="71" t="s">
        <v>23</v>
      </c>
      <c r="B48" s="75" t="s">
        <v>24</v>
      </c>
      <c r="C48" s="86"/>
      <c r="D48" s="86"/>
      <c r="E48" s="86"/>
      <c r="F48" s="86"/>
      <c r="G48" s="86"/>
      <c r="H48" s="86"/>
      <c r="I48" s="86"/>
      <c r="J48" s="86"/>
      <c r="K48" s="86"/>
      <c r="L48" s="86"/>
      <c r="M48" s="86"/>
      <c r="N48" s="86"/>
      <c r="O48" s="128">
        <f t="shared" si="1"/>
        <v>0</v>
      </c>
    </row>
    <row r="49" spans="1:15" ht="37.5" hidden="1">
      <c r="A49" s="71"/>
      <c r="B49" s="77" t="s">
        <v>578</v>
      </c>
      <c r="C49" s="131"/>
      <c r="D49" s="86"/>
      <c r="E49" s="86"/>
      <c r="F49" s="86"/>
      <c r="G49" s="86"/>
      <c r="H49" s="131"/>
      <c r="I49" s="131"/>
      <c r="J49" s="131"/>
      <c r="K49" s="131"/>
      <c r="L49" s="131"/>
      <c r="M49" s="131"/>
      <c r="N49" s="86"/>
      <c r="O49" s="128">
        <f t="shared" si="1"/>
        <v>0</v>
      </c>
    </row>
    <row r="50" spans="1:15" ht="43.5" customHeight="1" hidden="1">
      <c r="A50" s="71" t="s">
        <v>113</v>
      </c>
      <c r="B50" s="75" t="s">
        <v>155</v>
      </c>
      <c r="C50" s="188"/>
      <c r="D50" s="86"/>
      <c r="E50" s="188"/>
      <c r="F50" s="188"/>
      <c r="G50" s="86"/>
      <c r="H50" s="86"/>
      <c r="I50" s="86"/>
      <c r="J50" s="86"/>
      <c r="K50" s="86"/>
      <c r="L50" s="86"/>
      <c r="M50" s="86"/>
      <c r="N50" s="86"/>
      <c r="O50" s="128">
        <f t="shared" si="1"/>
        <v>0</v>
      </c>
    </row>
    <row r="51" spans="1:15" ht="25.5" customHeight="1" hidden="1">
      <c r="A51" s="71"/>
      <c r="B51" s="77" t="s">
        <v>578</v>
      </c>
      <c r="C51" s="189"/>
      <c r="D51" s="86"/>
      <c r="E51" s="188"/>
      <c r="F51" s="188"/>
      <c r="G51" s="86"/>
      <c r="H51" s="86"/>
      <c r="I51" s="86"/>
      <c r="J51" s="86"/>
      <c r="K51" s="86"/>
      <c r="L51" s="86"/>
      <c r="M51" s="86"/>
      <c r="N51" s="86"/>
      <c r="O51" s="128">
        <f t="shared" si="1"/>
        <v>0</v>
      </c>
    </row>
    <row r="52" spans="1:15" ht="20.25" customHeight="1" hidden="1">
      <c r="A52" s="71"/>
      <c r="B52" s="77" t="s">
        <v>443</v>
      </c>
      <c r="C52" s="189"/>
      <c r="D52" s="131"/>
      <c r="E52" s="189"/>
      <c r="F52" s="189"/>
      <c r="G52" s="86"/>
      <c r="H52" s="86"/>
      <c r="I52" s="86"/>
      <c r="J52" s="86"/>
      <c r="K52" s="86"/>
      <c r="L52" s="86"/>
      <c r="M52" s="86"/>
      <c r="N52" s="86"/>
      <c r="O52" s="128">
        <f t="shared" si="1"/>
        <v>0</v>
      </c>
    </row>
    <row r="53" spans="1:15" ht="43.5" customHeight="1" hidden="1">
      <c r="A53" s="71" t="s">
        <v>133</v>
      </c>
      <c r="B53" s="75" t="s">
        <v>465</v>
      </c>
      <c r="C53" s="86"/>
      <c r="D53" s="86"/>
      <c r="E53" s="86"/>
      <c r="F53" s="86"/>
      <c r="G53" s="86"/>
      <c r="H53" s="86"/>
      <c r="I53" s="86"/>
      <c r="J53" s="86"/>
      <c r="K53" s="86"/>
      <c r="L53" s="86"/>
      <c r="M53" s="86"/>
      <c r="N53" s="86"/>
      <c r="O53" s="128">
        <f t="shared" si="1"/>
        <v>0</v>
      </c>
    </row>
    <row r="54" spans="1:15" ht="38.25" customHeight="1" hidden="1">
      <c r="A54" s="71" t="s">
        <v>73</v>
      </c>
      <c r="B54" s="75" t="s">
        <v>206</v>
      </c>
      <c r="C54" s="86"/>
      <c r="D54" s="86"/>
      <c r="E54" s="86"/>
      <c r="F54" s="86"/>
      <c r="G54" s="86"/>
      <c r="H54" s="86"/>
      <c r="I54" s="86"/>
      <c r="J54" s="86"/>
      <c r="K54" s="86"/>
      <c r="L54" s="86"/>
      <c r="M54" s="86"/>
      <c r="N54" s="86"/>
      <c r="O54" s="128">
        <f t="shared" si="1"/>
        <v>0</v>
      </c>
    </row>
    <row r="55" spans="1:15" ht="33.75" customHeight="1" hidden="1">
      <c r="A55" s="71" t="s">
        <v>137</v>
      </c>
      <c r="B55" s="75" t="s">
        <v>138</v>
      </c>
      <c r="C55" s="86"/>
      <c r="D55" s="86"/>
      <c r="E55" s="86"/>
      <c r="F55" s="86"/>
      <c r="G55" s="86"/>
      <c r="H55" s="86"/>
      <c r="I55" s="86"/>
      <c r="J55" s="86"/>
      <c r="K55" s="86"/>
      <c r="L55" s="86"/>
      <c r="M55" s="86"/>
      <c r="N55" s="86"/>
      <c r="O55" s="128">
        <f t="shared" si="1"/>
        <v>0</v>
      </c>
    </row>
    <row r="56" spans="1:15" ht="33.75" customHeight="1">
      <c r="A56" s="71" t="s">
        <v>21</v>
      </c>
      <c r="B56" s="75" t="s">
        <v>22</v>
      </c>
      <c r="C56" s="86">
        <v>-810.97845</v>
      </c>
      <c r="D56" s="86"/>
      <c r="E56" s="86">
        <v>-536.25293</v>
      </c>
      <c r="F56" s="86">
        <v>-48.03822</v>
      </c>
      <c r="G56" s="86"/>
      <c r="H56" s="86">
        <v>-71.53843</v>
      </c>
      <c r="I56" s="86"/>
      <c r="J56" s="86"/>
      <c r="K56" s="86"/>
      <c r="L56" s="86">
        <v>-71.53843</v>
      </c>
      <c r="M56" s="86">
        <v>-71.53843</v>
      </c>
      <c r="N56" s="86">
        <v>-20</v>
      </c>
      <c r="O56" s="128">
        <f t="shared" si="1"/>
        <v>-882.5168799999999</v>
      </c>
    </row>
    <row r="57" spans="1:15" ht="22.5" customHeight="1">
      <c r="A57" s="71"/>
      <c r="B57" s="75" t="s">
        <v>393</v>
      </c>
      <c r="C57" s="86"/>
      <c r="D57" s="86"/>
      <c r="E57" s="86"/>
      <c r="F57" s="86"/>
      <c r="G57" s="86"/>
      <c r="H57" s="86"/>
      <c r="I57" s="86"/>
      <c r="J57" s="86"/>
      <c r="K57" s="86"/>
      <c r="L57" s="86"/>
      <c r="M57" s="86"/>
      <c r="N57" s="86"/>
      <c r="O57" s="132">
        <f t="shared" si="1"/>
        <v>0</v>
      </c>
    </row>
    <row r="58" spans="1:15" ht="21.75" customHeight="1">
      <c r="A58" s="71"/>
      <c r="B58" s="177" t="s">
        <v>458</v>
      </c>
      <c r="C58" s="86"/>
      <c r="D58" s="86"/>
      <c r="E58" s="86"/>
      <c r="F58" s="86"/>
      <c r="G58" s="86"/>
      <c r="H58" s="111">
        <v>-31.53843</v>
      </c>
      <c r="I58" s="111"/>
      <c r="J58" s="111"/>
      <c r="K58" s="111"/>
      <c r="L58" s="111">
        <v>-31.53843</v>
      </c>
      <c r="M58" s="111">
        <v>-31.53843</v>
      </c>
      <c r="N58" s="111"/>
      <c r="O58" s="128">
        <f t="shared" si="1"/>
        <v>-31.53843</v>
      </c>
    </row>
    <row r="59" spans="1:15" ht="18.75" customHeight="1">
      <c r="A59" s="71"/>
      <c r="B59" s="177" t="s">
        <v>459</v>
      </c>
      <c r="C59" s="86"/>
      <c r="D59" s="86"/>
      <c r="E59" s="86"/>
      <c r="F59" s="86"/>
      <c r="G59" s="86"/>
      <c r="H59" s="111">
        <v>-20</v>
      </c>
      <c r="I59" s="111"/>
      <c r="J59" s="111"/>
      <c r="K59" s="111"/>
      <c r="L59" s="111">
        <v>-20</v>
      </c>
      <c r="M59" s="111">
        <v>-20</v>
      </c>
      <c r="N59" s="111"/>
      <c r="O59" s="132">
        <f t="shared" si="1"/>
        <v>-20</v>
      </c>
    </row>
    <row r="60" spans="1:15" ht="24.75" customHeight="1">
      <c r="A60" s="71" t="s">
        <v>23</v>
      </c>
      <c r="B60" s="75" t="s">
        <v>24</v>
      </c>
      <c r="C60" s="86">
        <v>-745.14776</v>
      </c>
      <c r="D60" s="86"/>
      <c r="E60" s="86">
        <v>-471.53483</v>
      </c>
      <c r="F60" s="86">
        <v>-50.89511</v>
      </c>
      <c r="G60" s="86"/>
      <c r="H60" s="86">
        <v>-2</v>
      </c>
      <c r="I60" s="86"/>
      <c r="J60" s="86"/>
      <c r="K60" s="86"/>
      <c r="L60" s="86">
        <v>-2</v>
      </c>
      <c r="M60" s="86">
        <v>-2</v>
      </c>
      <c r="N60" s="86"/>
      <c r="O60" s="128">
        <f t="shared" si="1"/>
        <v>-747.14776</v>
      </c>
    </row>
    <row r="61" spans="1:15" ht="24.75" customHeight="1">
      <c r="A61" s="71"/>
      <c r="B61" s="177" t="s">
        <v>482</v>
      </c>
      <c r="C61" s="86"/>
      <c r="D61" s="86"/>
      <c r="E61" s="86"/>
      <c r="F61" s="86"/>
      <c r="G61" s="86"/>
      <c r="H61" s="111">
        <v>-2</v>
      </c>
      <c r="I61" s="111"/>
      <c r="J61" s="111"/>
      <c r="K61" s="111"/>
      <c r="L61" s="111">
        <v>-2</v>
      </c>
      <c r="M61" s="111">
        <v>-2</v>
      </c>
      <c r="N61" s="86"/>
      <c r="O61" s="132">
        <f t="shared" si="1"/>
        <v>-2</v>
      </c>
    </row>
    <row r="62" spans="1:15" ht="24.75" customHeight="1">
      <c r="A62" s="71" t="s">
        <v>479</v>
      </c>
      <c r="B62" s="75" t="s">
        <v>480</v>
      </c>
      <c r="C62" s="86">
        <v>2238.97621</v>
      </c>
      <c r="D62" s="86"/>
      <c r="E62" s="86">
        <v>1427.78776</v>
      </c>
      <c r="F62" s="86">
        <v>143.83333</v>
      </c>
      <c r="G62" s="86"/>
      <c r="H62" s="86">
        <v>73.53843</v>
      </c>
      <c r="I62" s="86"/>
      <c r="J62" s="86"/>
      <c r="K62" s="86"/>
      <c r="L62" s="86">
        <v>73.53843</v>
      </c>
      <c r="M62" s="86">
        <v>73.53843</v>
      </c>
      <c r="N62" s="86">
        <v>20</v>
      </c>
      <c r="O62" s="128">
        <f t="shared" si="1"/>
        <v>2312.51464</v>
      </c>
    </row>
    <row r="63" spans="1:15" ht="24.75" customHeight="1">
      <c r="A63" s="71"/>
      <c r="B63" s="75" t="s">
        <v>393</v>
      </c>
      <c r="C63" s="111"/>
      <c r="D63" s="86"/>
      <c r="E63" s="86"/>
      <c r="F63" s="86"/>
      <c r="G63" s="86"/>
      <c r="H63" s="86"/>
      <c r="I63" s="86"/>
      <c r="J63" s="86"/>
      <c r="K63" s="86"/>
      <c r="L63" s="86"/>
      <c r="M63" s="86"/>
      <c r="N63" s="86"/>
      <c r="O63" s="132">
        <f t="shared" si="1"/>
        <v>0</v>
      </c>
    </row>
    <row r="64" spans="1:15" ht="24.75" customHeight="1">
      <c r="A64" s="71"/>
      <c r="B64" s="177" t="s">
        <v>458</v>
      </c>
      <c r="C64" s="111">
        <v>0.45</v>
      </c>
      <c r="D64" s="111"/>
      <c r="E64" s="111"/>
      <c r="F64" s="111"/>
      <c r="G64" s="111"/>
      <c r="H64" s="111">
        <v>33.53843</v>
      </c>
      <c r="I64" s="111"/>
      <c r="J64" s="111"/>
      <c r="K64" s="111"/>
      <c r="L64" s="111">
        <v>33.53843</v>
      </c>
      <c r="M64" s="111">
        <v>33.53843</v>
      </c>
      <c r="N64" s="86"/>
      <c r="O64" s="128">
        <f t="shared" si="1"/>
        <v>33.98843</v>
      </c>
    </row>
    <row r="65" spans="1:15" ht="24.75" customHeight="1">
      <c r="A65" s="71"/>
      <c r="B65" s="177" t="s">
        <v>459</v>
      </c>
      <c r="C65" s="111"/>
      <c r="D65" s="111"/>
      <c r="E65" s="111"/>
      <c r="F65" s="111"/>
      <c r="G65" s="111"/>
      <c r="H65" s="111">
        <v>20</v>
      </c>
      <c r="I65" s="111"/>
      <c r="J65" s="111"/>
      <c r="K65" s="111"/>
      <c r="L65" s="111">
        <v>20</v>
      </c>
      <c r="M65" s="111">
        <v>20</v>
      </c>
      <c r="N65" s="86"/>
      <c r="O65" s="132">
        <f t="shared" si="1"/>
        <v>20</v>
      </c>
    </row>
    <row r="66" spans="1:15" ht="61.5" customHeight="1">
      <c r="A66" s="71" t="s">
        <v>187</v>
      </c>
      <c r="B66" s="75" t="s">
        <v>217</v>
      </c>
      <c r="C66" s="80">
        <v>43.234</v>
      </c>
      <c r="D66" s="80"/>
      <c r="E66" s="80"/>
      <c r="F66" s="80"/>
      <c r="G66" s="80"/>
      <c r="H66" s="80"/>
      <c r="I66" s="80"/>
      <c r="J66" s="80"/>
      <c r="K66" s="80"/>
      <c r="L66" s="80"/>
      <c r="M66" s="80"/>
      <c r="N66" s="80"/>
      <c r="O66" s="132">
        <f t="shared" si="1"/>
        <v>43.234</v>
      </c>
    </row>
    <row r="67" spans="1:15" ht="25.5" customHeight="1" hidden="1">
      <c r="A67" s="71" t="s">
        <v>112</v>
      </c>
      <c r="B67" s="75" t="s">
        <v>146</v>
      </c>
      <c r="C67" s="80"/>
      <c r="D67" s="80"/>
      <c r="E67" s="80"/>
      <c r="F67" s="80"/>
      <c r="G67" s="80"/>
      <c r="H67" s="80"/>
      <c r="I67" s="80"/>
      <c r="J67" s="80"/>
      <c r="K67" s="80"/>
      <c r="L67" s="80"/>
      <c r="M67" s="80"/>
      <c r="N67" s="80"/>
      <c r="O67" s="132">
        <f t="shared" si="1"/>
        <v>0</v>
      </c>
    </row>
    <row r="68" spans="1:15" ht="23.25" customHeight="1" hidden="1">
      <c r="A68" s="71" t="s">
        <v>73</v>
      </c>
      <c r="B68" s="75" t="s">
        <v>346</v>
      </c>
      <c r="C68" s="80"/>
      <c r="D68" s="80"/>
      <c r="E68" s="80"/>
      <c r="F68" s="80"/>
      <c r="G68" s="80"/>
      <c r="H68" s="80"/>
      <c r="I68" s="80"/>
      <c r="J68" s="80"/>
      <c r="K68" s="80"/>
      <c r="L68" s="80"/>
      <c r="M68" s="80"/>
      <c r="N68" s="80"/>
      <c r="O68" s="132">
        <f t="shared" si="1"/>
        <v>0</v>
      </c>
    </row>
    <row r="69" spans="1:15" ht="25.5" customHeight="1" hidden="1">
      <c r="A69" s="129" t="s">
        <v>98</v>
      </c>
      <c r="B69" s="96" t="s">
        <v>193</v>
      </c>
      <c r="C69" s="80"/>
      <c r="D69" s="80"/>
      <c r="E69" s="80"/>
      <c r="F69" s="80"/>
      <c r="G69" s="80"/>
      <c r="H69" s="80"/>
      <c r="I69" s="80"/>
      <c r="J69" s="80"/>
      <c r="K69" s="80"/>
      <c r="L69" s="80"/>
      <c r="M69" s="80"/>
      <c r="N69" s="80"/>
      <c r="O69" s="132">
        <f t="shared" si="1"/>
        <v>0</v>
      </c>
    </row>
    <row r="70" spans="1:15" ht="36.75" customHeight="1" hidden="1">
      <c r="A70" s="71" t="s">
        <v>80</v>
      </c>
      <c r="B70" s="75" t="s">
        <v>216</v>
      </c>
      <c r="C70" s="80"/>
      <c r="D70" s="135"/>
      <c r="E70" s="135"/>
      <c r="F70" s="80"/>
      <c r="G70" s="80"/>
      <c r="H70" s="80"/>
      <c r="I70" s="80"/>
      <c r="J70" s="80"/>
      <c r="K70" s="80"/>
      <c r="L70" s="80"/>
      <c r="M70" s="80"/>
      <c r="N70" s="80"/>
      <c r="O70" s="132">
        <f t="shared" si="1"/>
        <v>0</v>
      </c>
    </row>
    <row r="71" spans="1:15" ht="18.75" hidden="1">
      <c r="A71" s="71" t="s">
        <v>463</v>
      </c>
      <c r="B71" s="75" t="s">
        <v>464</v>
      </c>
      <c r="C71" s="80"/>
      <c r="D71" s="80"/>
      <c r="E71" s="80"/>
      <c r="F71" s="80"/>
      <c r="G71" s="80"/>
      <c r="H71" s="80"/>
      <c r="I71" s="80"/>
      <c r="J71" s="80"/>
      <c r="K71" s="80"/>
      <c r="L71" s="80"/>
      <c r="M71" s="80"/>
      <c r="N71" s="80"/>
      <c r="O71" s="132">
        <f t="shared" si="1"/>
        <v>0</v>
      </c>
    </row>
    <row r="72" spans="1:15" ht="56.25" hidden="1">
      <c r="A72" s="71" t="s">
        <v>152</v>
      </c>
      <c r="B72" s="75" t="s">
        <v>197</v>
      </c>
      <c r="C72" s="80"/>
      <c r="D72" s="80"/>
      <c r="E72" s="80"/>
      <c r="F72" s="80"/>
      <c r="G72" s="80"/>
      <c r="H72" s="80"/>
      <c r="I72" s="80"/>
      <c r="J72" s="80"/>
      <c r="K72" s="80"/>
      <c r="L72" s="80"/>
      <c r="M72" s="80"/>
      <c r="N72" s="80"/>
      <c r="O72" s="132">
        <f t="shared" si="1"/>
        <v>0</v>
      </c>
    </row>
    <row r="73" spans="1:15" ht="48.75" customHeight="1" hidden="1">
      <c r="A73" s="71" t="s">
        <v>81</v>
      </c>
      <c r="B73" s="75" t="s">
        <v>150</v>
      </c>
      <c r="C73" s="80"/>
      <c r="D73" s="80"/>
      <c r="E73" s="80"/>
      <c r="F73" s="80"/>
      <c r="G73" s="80"/>
      <c r="H73" s="80"/>
      <c r="I73" s="80"/>
      <c r="J73" s="80"/>
      <c r="K73" s="80"/>
      <c r="L73" s="80"/>
      <c r="M73" s="80"/>
      <c r="N73" s="80"/>
      <c r="O73" s="132">
        <f t="shared" si="1"/>
        <v>0</v>
      </c>
    </row>
    <row r="74" spans="1:15" ht="58.5" customHeight="1" hidden="1">
      <c r="A74" s="71" t="s">
        <v>139</v>
      </c>
      <c r="B74" s="75" t="s">
        <v>198</v>
      </c>
      <c r="C74" s="80"/>
      <c r="D74" s="80"/>
      <c r="E74" s="80"/>
      <c r="F74" s="80"/>
      <c r="G74" s="80"/>
      <c r="H74" s="80"/>
      <c r="I74" s="80"/>
      <c r="J74" s="80"/>
      <c r="K74" s="80"/>
      <c r="L74" s="80"/>
      <c r="M74" s="80"/>
      <c r="N74" s="80"/>
      <c r="O74" s="132">
        <f t="shared" si="1"/>
        <v>0</v>
      </c>
    </row>
    <row r="75" spans="1:15" ht="27.75" customHeight="1" hidden="1">
      <c r="A75" s="71" t="s">
        <v>43</v>
      </c>
      <c r="B75" s="75" t="s">
        <v>44</v>
      </c>
      <c r="C75" s="80"/>
      <c r="D75" s="80"/>
      <c r="E75" s="80"/>
      <c r="F75" s="80"/>
      <c r="G75" s="80"/>
      <c r="H75" s="80"/>
      <c r="I75" s="80"/>
      <c r="J75" s="80"/>
      <c r="K75" s="80"/>
      <c r="L75" s="80"/>
      <c r="M75" s="80"/>
      <c r="N75" s="80"/>
      <c r="O75" s="132">
        <f t="shared" si="1"/>
        <v>0</v>
      </c>
    </row>
    <row r="76" spans="1:15" ht="18.75" hidden="1">
      <c r="A76" s="71" t="s">
        <v>167</v>
      </c>
      <c r="B76" s="75" t="s">
        <v>178</v>
      </c>
      <c r="C76" s="80"/>
      <c r="D76" s="80"/>
      <c r="E76" s="80"/>
      <c r="F76" s="80"/>
      <c r="G76" s="80"/>
      <c r="H76" s="80"/>
      <c r="I76" s="80"/>
      <c r="J76" s="80"/>
      <c r="K76" s="80"/>
      <c r="L76" s="80"/>
      <c r="M76" s="80"/>
      <c r="N76" s="80"/>
      <c r="O76" s="132">
        <f t="shared" si="1"/>
        <v>0</v>
      </c>
    </row>
    <row r="77" spans="1:15" ht="49.5" customHeight="1" hidden="1">
      <c r="A77" s="71" t="s">
        <v>116</v>
      </c>
      <c r="B77" s="75" t="s">
        <v>151</v>
      </c>
      <c r="C77" s="80"/>
      <c r="D77" s="80"/>
      <c r="E77" s="80"/>
      <c r="F77" s="80"/>
      <c r="G77" s="80"/>
      <c r="H77" s="80"/>
      <c r="I77" s="80"/>
      <c r="J77" s="80"/>
      <c r="K77" s="80"/>
      <c r="L77" s="80"/>
      <c r="M77" s="80"/>
      <c r="N77" s="80"/>
      <c r="O77" s="132">
        <f t="shared" si="1"/>
        <v>0</v>
      </c>
    </row>
    <row r="78" spans="1:15" ht="18.75" hidden="1">
      <c r="A78" s="95">
        <v>240601</v>
      </c>
      <c r="B78" s="75" t="s">
        <v>199</v>
      </c>
      <c r="C78" s="80"/>
      <c r="D78" s="130"/>
      <c r="E78" s="89"/>
      <c r="F78" s="89"/>
      <c r="G78" s="130"/>
      <c r="H78" s="89"/>
      <c r="I78" s="130"/>
      <c r="J78" s="89"/>
      <c r="K78" s="89"/>
      <c r="L78" s="130"/>
      <c r="M78" s="130"/>
      <c r="N78" s="89"/>
      <c r="O78" s="132">
        <f t="shared" si="1"/>
        <v>0</v>
      </c>
    </row>
    <row r="79" spans="1:15" ht="37.5" hidden="1">
      <c r="A79" s="71" t="s">
        <v>114</v>
      </c>
      <c r="B79" s="75" t="s">
        <v>173</v>
      </c>
      <c r="C79" s="80"/>
      <c r="D79" s="130"/>
      <c r="E79" s="89"/>
      <c r="F79" s="89"/>
      <c r="G79" s="130"/>
      <c r="H79" s="89"/>
      <c r="I79" s="130"/>
      <c r="J79" s="89"/>
      <c r="K79" s="89"/>
      <c r="L79" s="130"/>
      <c r="M79" s="130"/>
      <c r="N79" s="89"/>
      <c r="O79" s="132">
        <f t="shared" si="1"/>
        <v>0</v>
      </c>
    </row>
    <row r="80" spans="1:15" ht="37.5" hidden="1">
      <c r="A80" s="71"/>
      <c r="B80" s="77" t="s">
        <v>174</v>
      </c>
      <c r="C80" s="81"/>
      <c r="D80" s="130"/>
      <c r="E80" s="89"/>
      <c r="F80" s="89"/>
      <c r="G80" s="130"/>
      <c r="H80" s="89"/>
      <c r="I80" s="130"/>
      <c r="J80" s="89"/>
      <c r="K80" s="89"/>
      <c r="L80" s="130"/>
      <c r="M80" s="130"/>
      <c r="N80" s="89"/>
      <c r="O80" s="132">
        <f t="shared" si="1"/>
        <v>0</v>
      </c>
    </row>
    <row r="81" spans="1:15" ht="18.75" hidden="1">
      <c r="A81" s="95">
        <v>250404</v>
      </c>
      <c r="B81" s="75" t="s">
        <v>84</v>
      </c>
      <c r="C81" s="80"/>
      <c r="D81" s="80"/>
      <c r="E81" s="80"/>
      <c r="F81" s="80"/>
      <c r="G81" s="80"/>
      <c r="H81" s="80"/>
      <c r="I81" s="80"/>
      <c r="J81" s="80"/>
      <c r="K81" s="80"/>
      <c r="L81" s="80"/>
      <c r="M81" s="80"/>
      <c r="N81" s="80"/>
      <c r="O81" s="132">
        <f t="shared" si="1"/>
        <v>0</v>
      </c>
    </row>
    <row r="82" spans="1:15" ht="17.25" customHeight="1" hidden="1">
      <c r="A82" s="136"/>
      <c r="B82" s="103" t="s">
        <v>180</v>
      </c>
      <c r="C82" s="80"/>
      <c r="D82" s="80"/>
      <c r="E82" s="80"/>
      <c r="F82" s="80"/>
      <c r="G82" s="80"/>
      <c r="H82" s="80"/>
      <c r="I82" s="80"/>
      <c r="J82" s="80"/>
      <c r="K82" s="80"/>
      <c r="L82" s="80"/>
      <c r="M82" s="80"/>
      <c r="N82" s="80"/>
      <c r="O82" s="132">
        <f t="shared" si="1"/>
        <v>0</v>
      </c>
    </row>
    <row r="83" spans="1:15" ht="18.75" hidden="1">
      <c r="A83" s="95">
        <v>250404</v>
      </c>
      <c r="B83" s="75" t="s">
        <v>179</v>
      </c>
      <c r="C83" s="80"/>
      <c r="D83" s="80"/>
      <c r="E83" s="80"/>
      <c r="F83" s="80"/>
      <c r="G83" s="80"/>
      <c r="H83" s="80"/>
      <c r="I83" s="80"/>
      <c r="J83" s="80"/>
      <c r="K83" s="80"/>
      <c r="L83" s="80"/>
      <c r="M83" s="80"/>
      <c r="N83" s="80"/>
      <c r="O83" s="132">
        <f t="shared" si="1"/>
        <v>0</v>
      </c>
    </row>
    <row r="84" spans="1:15" ht="18.75" hidden="1">
      <c r="A84" s="71"/>
      <c r="B84" s="75"/>
      <c r="C84" s="80"/>
      <c r="D84" s="80"/>
      <c r="E84" s="80"/>
      <c r="F84" s="80"/>
      <c r="G84" s="80"/>
      <c r="H84" s="80"/>
      <c r="I84" s="80"/>
      <c r="J84" s="80"/>
      <c r="K84" s="80"/>
      <c r="L84" s="80"/>
      <c r="M84" s="80"/>
      <c r="N84" s="80"/>
      <c r="O84" s="132">
        <f t="shared" si="1"/>
        <v>0</v>
      </c>
    </row>
    <row r="85" spans="1:15" ht="33" customHeight="1" hidden="1">
      <c r="A85" s="71" t="s">
        <v>163</v>
      </c>
      <c r="B85" s="100" t="s">
        <v>200</v>
      </c>
      <c r="C85" s="80"/>
      <c r="D85" s="80"/>
      <c r="E85" s="80"/>
      <c r="F85" s="80"/>
      <c r="G85" s="80"/>
      <c r="H85" s="80"/>
      <c r="I85" s="80"/>
      <c r="J85" s="80"/>
      <c r="K85" s="80"/>
      <c r="L85" s="80"/>
      <c r="M85" s="80"/>
      <c r="N85" s="80"/>
      <c r="O85" s="132">
        <f t="shared" si="1"/>
        <v>0</v>
      </c>
    </row>
    <row r="86" spans="1:15" ht="18.75" hidden="1">
      <c r="A86" s="71"/>
      <c r="B86" s="100" t="s">
        <v>165</v>
      </c>
      <c r="C86" s="80"/>
      <c r="D86" s="80"/>
      <c r="E86" s="80"/>
      <c r="F86" s="80"/>
      <c r="G86" s="80"/>
      <c r="H86" s="80"/>
      <c r="I86" s="80"/>
      <c r="J86" s="80"/>
      <c r="K86" s="80"/>
      <c r="L86" s="80"/>
      <c r="M86" s="80"/>
      <c r="N86" s="80"/>
      <c r="O86" s="132">
        <f t="shared" si="1"/>
        <v>0</v>
      </c>
    </row>
    <row r="87" spans="1:15" ht="45.75" customHeight="1" hidden="1">
      <c r="A87" s="71"/>
      <c r="B87" s="95" t="s">
        <v>166</v>
      </c>
      <c r="C87" s="80"/>
      <c r="D87" s="80"/>
      <c r="E87" s="80"/>
      <c r="F87" s="80"/>
      <c r="G87" s="80"/>
      <c r="H87" s="80"/>
      <c r="I87" s="80"/>
      <c r="J87" s="80"/>
      <c r="K87" s="80"/>
      <c r="L87" s="80"/>
      <c r="M87" s="80"/>
      <c r="N87" s="80"/>
      <c r="O87" s="132">
        <f t="shared" si="1"/>
        <v>0</v>
      </c>
    </row>
    <row r="88" spans="1:15" ht="39" customHeight="1" hidden="1">
      <c r="A88" s="104"/>
      <c r="B88" s="104" t="s">
        <v>212</v>
      </c>
      <c r="C88" s="80"/>
      <c r="D88" s="80"/>
      <c r="E88" s="80"/>
      <c r="F88" s="80"/>
      <c r="G88" s="80"/>
      <c r="H88" s="80"/>
      <c r="I88" s="80"/>
      <c r="J88" s="80"/>
      <c r="K88" s="80"/>
      <c r="L88" s="80"/>
      <c r="M88" s="80"/>
      <c r="N88" s="80"/>
      <c r="O88" s="132">
        <f t="shared" si="1"/>
        <v>0</v>
      </c>
    </row>
    <row r="89" spans="1:15" ht="21.75" customHeight="1" hidden="1">
      <c r="A89" s="104"/>
      <c r="B89" s="77" t="s">
        <v>578</v>
      </c>
      <c r="C89" s="81"/>
      <c r="D89" s="80"/>
      <c r="E89" s="80"/>
      <c r="F89" s="80"/>
      <c r="G89" s="80"/>
      <c r="H89" s="80"/>
      <c r="I89" s="80"/>
      <c r="J89" s="80"/>
      <c r="K89" s="80"/>
      <c r="L89" s="80"/>
      <c r="M89" s="80"/>
      <c r="N89" s="80"/>
      <c r="O89" s="132">
        <f t="shared" si="1"/>
        <v>0</v>
      </c>
    </row>
    <row r="90" spans="1:15" ht="20.25" customHeight="1" hidden="1">
      <c r="A90" s="95">
        <v>250404</v>
      </c>
      <c r="B90" s="103" t="s">
        <v>175</v>
      </c>
      <c r="C90" s="76"/>
      <c r="D90" s="80"/>
      <c r="E90" s="80"/>
      <c r="F90" s="80"/>
      <c r="G90" s="80"/>
      <c r="H90" s="80"/>
      <c r="I90" s="80"/>
      <c r="J90" s="80"/>
      <c r="K90" s="80"/>
      <c r="L90" s="80"/>
      <c r="M90" s="80"/>
      <c r="N90" s="80"/>
      <c r="O90" s="132">
        <f t="shared" si="1"/>
        <v>0</v>
      </c>
    </row>
    <row r="91" spans="1:15" ht="21" customHeight="1" hidden="1">
      <c r="A91" s="104"/>
      <c r="B91" s="77" t="s">
        <v>176</v>
      </c>
      <c r="C91" s="78"/>
      <c r="D91" s="80"/>
      <c r="E91" s="80"/>
      <c r="F91" s="80"/>
      <c r="G91" s="80"/>
      <c r="H91" s="80"/>
      <c r="I91" s="80"/>
      <c r="J91" s="80"/>
      <c r="K91" s="80"/>
      <c r="L91" s="80"/>
      <c r="M91" s="80"/>
      <c r="N91" s="80"/>
      <c r="O91" s="132">
        <f t="shared" si="1"/>
        <v>0</v>
      </c>
    </row>
    <row r="92" spans="1:15" ht="24" customHeight="1" hidden="1">
      <c r="A92" s="104"/>
      <c r="B92" s="104"/>
      <c r="C92" s="80"/>
      <c r="D92" s="80"/>
      <c r="E92" s="80"/>
      <c r="F92" s="80"/>
      <c r="G92" s="80"/>
      <c r="H92" s="80"/>
      <c r="I92" s="80"/>
      <c r="J92" s="80"/>
      <c r="K92" s="80"/>
      <c r="L92" s="80"/>
      <c r="M92" s="80"/>
      <c r="N92" s="80"/>
      <c r="O92" s="132">
        <f t="shared" si="1"/>
        <v>0</v>
      </c>
    </row>
    <row r="93" spans="1:15" ht="56.25" customHeight="1">
      <c r="A93" s="104"/>
      <c r="B93" s="108" t="s">
        <v>521</v>
      </c>
      <c r="C93" s="379">
        <v>42.991</v>
      </c>
      <c r="D93" s="195"/>
      <c r="E93" s="195"/>
      <c r="F93" s="195"/>
      <c r="G93" s="80"/>
      <c r="H93" s="80"/>
      <c r="I93" s="80"/>
      <c r="J93" s="80"/>
      <c r="K93" s="80"/>
      <c r="L93" s="80"/>
      <c r="M93" s="80"/>
      <c r="N93" s="80"/>
      <c r="O93" s="132">
        <f t="shared" si="1"/>
        <v>42.991</v>
      </c>
    </row>
    <row r="94" spans="1:15" ht="36" customHeight="1">
      <c r="A94" s="71" t="s">
        <v>73</v>
      </c>
      <c r="B94" s="75" t="s">
        <v>346</v>
      </c>
      <c r="C94" s="194"/>
      <c r="D94" s="195"/>
      <c r="E94" s="195"/>
      <c r="F94" s="195"/>
      <c r="G94" s="80"/>
      <c r="H94" s="80">
        <v>-99</v>
      </c>
      <c r="I94" s="80"/>
      <c r="J94" s="80"/>
      <c r="K94" s="80"/>
      <c r="L94" s="80">
        <v>-99</v>
      </c>
      <c r="M94" s="80">
        <v>-99</v>
      </c>
      <c r="N94" s="80">
        <v>-99</v>
      </c>
      <c r="O94" s="132">
        <f t="shared" si="1"/>
        <v>-99</v>
      </c>
    </row>
    <row r="95" spans="1:15" ht="30.75" customHeight="1">
      <c r="A95" s="196">
        <v>250404</v>
      </c>
      <c r="B95" s="70" t="s">
        <v>235</v>
      </c>
      <c r="C95" s="197">
        <v>67</v>
      </c>
      <c r="D95" s="197"/>
      <c r="E95" s="197"/>
      <c r="F95" s="195"/>
      <c r="G95" s="80"/>
      <c r="H95" s="80"/>
      <c r="I95" s="80"/>
      <c r="J95" s="80"/>
      <c r="K95" s="80"/>
      <c r="L95" s="80"/>
      <c r="M95" s="80"/>
      <c r="N95" s="80"/>
      <c r="O95" s="132">
        <f t="shared" si="1"/>
        <v>67</v>
      </c>
    </row>
    <row r="96" spans="1:15" ht="18.75">
      <c r="A96" s="99" t="s">
        <v>469</v>
      </c>
      <c r="B96" s="72" t="s">
        <v>194</v>
      </c>
      <c r="C96" s="74">
        <f>SUM(C97+C105+C114+C123)</f>
        <v>332.40000000000003</v>
      </c>
      <c r="D96" s="74"/>
      <c r="E96" s="74">
        <f aca="true" t="shared" si="3" ref="E96:N96">SUM(E97+E99)</f>
        <v>9.5</v>
      </c>
      <c r="F96" s="74">
        <f t="shared" si="3"/>
        <v>180</v>
      </c>
      <c r="G96" s="74">
        <f t="shared" si="3"/>
        <v>0</v>
      </c>
      <c r="H96" s="74">
        <f t="shared" si="3"/>
        <v>30</v>
      </c>
      <c r="I96" s="74">
        <f t="shared" si="3"/>
        <v>0</v>
      </c>
      <c r="J96" s="74">
        <f t="shared" si="3"/>
        <v>0</v>
      </c>
      <c r="K96" s="74">
        <f t="shared" si="3"/>
        <v>0</v>
      </c>
      <c r="L96" s="74">
        <f t="shared" si="3"/>
        <v>30</v>
      </c>
      <c r="M96" s="74">
        <f t="shared" si="3"/>
        <v>30</v>
      </c>
      <c r="N96" s="74">
        <f t="shared" si="3"/>
        <v>30</v>
      </c>
      <c r="O96" s="132">
        <f t="shared" si="1"/>
        <v>362.40000000000003</v>
      </c>
    </row>
    <row r="97" spans="1:15" ht="27.75" customHeight="1">
      <c r="A97" s="71" t="s">
        <v>68</v>
      </c>
      <c r="B97" s="75" t="s">
        <v>512</v>
      </c>
      <c r="C97" s="80">
        <v>330.8</v>
      </c>
      <c r="D97" s="80"/>
      <c r="E97" s="80">
        <v>9.5</v>
      </c>
      <c r="F97" s="80">
        <v>180</v>
      </c>
      <c r="G97" s="80"/>
      <c r="H97" s="80">
        <v>30</v>
      </c>
      <c r="I97" s="80"/>
      <c r="J97" s="80"/>
      <c r="K97" s="80"/>
      <c r="L97" s="80">
        <v>30</v>
      </c>
      <c r="M97" s="80">
        <v>30</v>
      </c>
      <c r="N97" s="80">
        <v>30</v>
      </c>
      <c r="O97" s="132">
        <f t="shared" si="1"/>
        <v>360.8</v>
      </c>
    </row>
    <row r="98" spans="1:15" ht="18.75">
      <c r="A98" s="71"/>
      <c r="B98" s="77" t="s">
        <v>513</v>
      </c>
      <c r="C98" s="80">
        <v>14</v>
      </c>
      <c r="D98" s="80"/>
      <c r="E98" s="80"/>
      <c r="F98" s="80"/>
      <c r="G98" s="80"/>
      <c r="H98" s="80"/>
      <c r="I98" s="80"/>
      <c r="J98" s="80"/>
      <c r="K98" s="80"/>
      <c r="L98" s="80"/>
      <c r="M98" s="80"/>
      <c r="N98" s="80"/>
      <c r="O98" s="132">
        <f t="shared" si="1"/>
        <v>14</v>
      </c>
    </row>
    <row r="99" spans="1:15" ht="37.5" hidden="1">
      <c r="A99" s="71" t="s">
        <v>139</v>
      </c>
      <c r="B99" s="75" t="s">
        <v>198</v>
      </c>
      <c r="C99" s="76"/>
      <c r="D99" s="80"/>
      <c r="E99" s="80"/>
      <c r="F99" s="80"/>
      <c r="G99" s="80"/>
      <c r="H99" s="80"/>
      <c r="I99" s="80"/>
      <c r="J99" s="80"/>
      <c r="K99" s="80"/>
      <c r="L99" s="80"/>
      <c r="M99" s="80"/>
      <c r="N99" s="80"/>
      <c r="O99" s="132">
        <f t="shared" si="1"/>
        <v>0</v>
      </c>
    </row>
    <row r="100" spans="1:15" ht="18.75" hidden="1">
      <c r="A100" s="71"/>
      <c r="B100" s="82" t="s">
        <v>478</v>
      </c>
      <c r="C100" s="80"/>
      <c r="D100" s="80"/>
      <c r="E100" s="80"/>
      <c r="F100" s="80"/>
      <c r="G100" s="80"/>
      <c r="H100" s="80"/>
      <c r="I100" s="80"/>
      <c r="J100" s="80"/>
      <c r="K100" s="80"/>
      <c r="L100" s="80"/>
      <c r="M100" s="80"/>
      <c r="N100" s="80"/>
      <c r="O100" s="132">
        <f t="shared" si="1"/>
        <v>0</v>
      </c>
    </row>
    <row r="101" spans="1:15" ht="37.5" hidden="1">
      <c r="A101" s="71"/>
      <c r="B101" s="77" t="s">
        <v>28</v>
      </c>
      <c r="C101" s="81"/>
      <c r="D101" s="81"/>
      <c r="E101" s="81"/>
      <c r="F101" s="81"/>
      <c r="G101" s="80"/>
      <c r="H101" s="80"/>
      <c r="I101" s="80"/>
      <c r="J101" s="80"/>
      <c r="K101" s="80"/>
      <c r="L101" s="80"/>
      <c r="M101" s="80"/>
      <c r="N101" s="80"/>
      <c r="O101" s="132">
        <f t="shared" si="1"/>
        <v>0</v>
      </c>
    </row>
    <row r="102" spans="1:15" ht="19.5" customHeight="1" hidden="1">
      <c r="A102" s="137"/>
      <c r="B102" s="77" t="s">
        <v>8</v>
      </c>
      <c r="C102" s="81"/>
      <c r="D102" s="81"/>
      <c r="E102" s="81"/>
      <c r="F102" s="81"/>
      <c r="G102" s="81"/>
      <c r="H102" s="81"/>
      <c r="I102" s="81"/>
      <c r="J102" s="81"/>
      <c r="K102" s="81"/>
      <c r="L102" s="81"/>
      <c r="M102" s="81"/>
      <c r="N102" s="81"/>
      <c r="O102" s="132">
        <f aca="true" t="shared" si="4" ref="O102:O165">SUM(H102+C102)</f>
        <v>0</v>
      </c>
    </row>
    <row r="103" spans="1:15" ht="37.5" hidden="1">
      <c r="A103" s="71"/>
      <c r="B103" s="82" t="s">
        <v>11</v>
      </c>
      <c r="C103" s="81"/>
      <c r="D103" s="81"/>
      <c r="E103" s="81"/>
      <c r="F103" s="80"/>
      <c r="G103" s="80"/>
      <c r="H103" s="80"/>
      <c r="I103" s="80"/>
      <c r="J103" s="80"/>
      <c r="K103" s="80"/>
      <c r="L103" s="80"/>
      <c r="M103" s="80"/>
      <c r="N103" s="80"/>
      <c r="O103" s="132">
        <f t="shared" si="4"/>
        <v>0</v>
      </c>
    </row>
    <row r="104" spans="1:15" ht="56.25" hidden="1">
      <c r="A104" s="71"/>
      <c r="B104" s="138" t="s">
        <v>12</v>
      </c>
      <c r="C104" s="81"/>
      <c r="D104" s="81"/>
      <c r="E104" s="81"/>
      <c r="F104" s="80"/>
      <c r="G104" s="80"/>
      <c r="H104" s="80"/>
      <c r="I104" s="80"/>
      <c r="J104" s="80"/>
      <c r="K104" s="80"/>
      <c r="L104" s="80"/>
      <c r="M104" s="80"/>
      <c r="N104" s="80"/>
      <c r="O104" s="132">
        <f t="shared" si="4"/>
        <v>0</v>
      </c>
    </row>
    <row r="105" spans="1:15" ht="18.75">
      <c r="A105" s="71" t="s">
        <v>144</v>
      </c>
      <c r="B105" s="75" t="s">
        <v>201</v>
      </c>
      <c r="C105" s="80">
        <v>0.2</v>
      </c>
      <c r="D105" s="80"/>
      <c r="E105" s="80"/>
      <c r="F105" s="80"/>
      <c r="G105" s="80"/>
      <c r="H105" s="80"/>
      <c r="I105" s="80"/>
      <c r="J105" s="80"/>
      <c r="K105" s="80"/>
      <c r="L105" s="80"/>
      <c r="M105" s="80"/>
      <c r="N105" s="80"/>
      <c r="O105" s="132">
        <f t="shared" si="4"/>
        <v>0.2</v>
      </c>
    </row>
    <row r="106" spans="1:15" ht="37.5" hidden="1">
      <c r="A106" s="71"/>
      <c r="B106" s="77" t="s">
        <v>578</v>
      </c>
      <c r="C106" s="78"/>
      <c r="D106" s="80"/>
      <c r="E106" s="80"/>
      <c r="F106" s="80"/>
      <c r="G106" s="80"/>
      <c r="H106" s="81"/>
      <c r="I106" s="81"/>
      <c r="J106" s="81"/>
      <c r="K106" s="81"/>
      <c r="L106" s="81"/>
      <c r="M106" s="81"/>
      <c r="N106" s="80"/>
      <c r="O106" s="132">
        <f t="shared" si="4"/>
        <v>0</v>
      </c>
    </row>
    <row r="107" spans="1:15" ht="18.75" hidden="1">
      <c r="A107" s="71"/>
      <c r="B107" s="77" t="s">
        <v>509</v>
      </c>
      <c r="C107" s="78"/>
      <c r="D107" s="81"/>
      <c r="E107" s="81"/>
      <c r="F107" s="80"/>
      <c r="G107" s="80"/>
      <c r="H107" s="81"/>
      <c r="I107" s="81"/>
      <c r="J107" s="81"/>
      <c r="K107" s="81"/>
      <c r="L107" s="81"/>
      <c r="M107" s="81"/>
      <c r="N107" s="80"/>
      <c r="O107" s="132">
        <f t="shared" si="4"/>
        <v>0</v>
      </c>
    </row>
    <row r="108" spans="1:15" ht="37.5" hidden="1">
      <c r="A108" s="71"/>
      <c r="B108" s="77" t="s">
        <v>119</v>
      </c>
      <c r="C108" s="81"/>
      <c r="D108" s="81"/>
      <c r="E108" s="81"/>
      <c r="F108" s="80"/>
      <c r="G108" s="80"/>
      <c r="H108" s="80"/>
      <c r="I108" s="80"/>
      <c r="J108" s="80"/>
      <c r="K108" s="80"/>
      <c r="L108" s="80"/>
      <c r="M108" s="80"/>
      <c r="N108" s="80"/>
      <c r="O108" s="132">
        <f t="shared" si="4"/>
        <v>0</v>
      </c>
    </row>
    <row r="109" spans="1:15" ht="18.75" hidden="1">
      <c r="A109" s="71" t="s">
        <v>69</v>
      </c>
      <c r="B109" s="75" t="s">
        <v>202</v>
      </c>
      <c r="C109" s="80"/>
      <c r="D109" s="80"/>
      <c r="E109" s="80"/>
      <c r="F109" s="80"/>
      <c r="G109" s="80"/>
      <c r="H109" s="80"/>
      <c r="I109" s="80"/>
      <c r="J109" s="80"/>
      <c r="K109" s="80"/>
      <c r="L109" s="80"/>
      <c r="M109" s="80"/>
      <c r="N109" s="80"/>
      <c r="O109" s="132">
        <f t="shared" si="4"/>
        <v>0</v>
      </c>
    </row>
    <row r="110" spans="1:15" s="127" customFormat="1" ht="18.75" hidden="1">
      <c r="A110" s="99"/>
      <c r="B110" s="92"/>
      <c r="C110" s="80"/>
      <c r="D110" s="80"/>
      <c r="E110" s="80"/>
      <c r="F110" s="80"/>
      <c r="G110" s="80"/>
      <c r="H110" s="80"/>
      <c r="I110" s="80"/>
      <c r="J110" s="80"/>
      <c r="K110" s="80"/>
      <c r="L110" s="80"/>
      <c r="M110" s="80"/>
      <c r="N110" s="80"/>
      <c r="O110" s="132">
        <f t="shared" si="4"/>
        <v>0</v>
      </c>
    </row>
    <row r="111" spans="1:15" s="127" customFormat="1" ht="37.5" hidden="1">
      <c r="A111" s="99"/>
      <c r="B111" s="77" t="s">
        <v>578</v>
      </c>
      <c r="C111" s="81"/>
      <c r="D111" s="80"/>
      <c r="E111" s="80"/>
      <c r="F111" s="80"/>
      <c r="G111" s="80"/>
      <c r="H111" s="80"/>
      <c r="I111" s="80"/>
      <c r="J111" s="80"/>
      <c r="K111" s="80"/>
      <c r="L111" s="80"/>
      <c r="M111" s="80"/>
      <c r="N111" s="80"/>
      <c r="O111" s="132">
        <f t="shared" si="4"/>
        <v>0</v>
      </c>
    </row>
    <row r="112" spans="1:15" ht="18.75" hidden="1">
      <c r="A112" s="71" t="s">
        <v>70</v>
      </c>
      <c r="B112" s="75" t="s">
        <v>147</v>
      </c>
      <c r="C112" s="80"/>
      <c r="D112" s="80"/>
      <c r="E112" s="80"/>
      <c r="F112" s="80"/>
      <c r="G112" s="76"/>
      <c r="H112" s="80"/>
      <c r="I112" s="80"/>
      <c r="J112" s="80"/>
      <c r="K112" s="80"/>
      <c r="L112" s="80"/>
      <c r="M112" s="80"/>
      <c r="N112" s="80"/>
      <c r="O112" s="132">
        <f t="shared" si="4"/>
        <v>0</v>
      </c>
    </row>
    <row r="113" spans="1:15" ht="37.5" hidden="1">
      <c r="A113" s="71"/>
      <c r="B113" s="77" t="s">
        <v>578</v>
      </c>
      <c r="C113" s="81"/>
      <c r="D113" s="80"/>
      <c r="E113" s="80"/>
      <c r="F113" s="80"/>
      <c r="G113" s="76"/>
      <c r="H113" s="80"/>
      <c r="I113" s="80"/>
      <c r="J113" s="80"/>
      <c r="K113" s="80"/>
      <c r="L113" s="80"/>
      <c r="M113" s="80"/>
      <c r="N113" s="80"/>
      <c r="O113" s="132">
        <f t="shared" si="4"/>
        <v>0</v>
      </c>
    </row>
    <row r="114" spans="1:15" ht="18.75">
      <c r="A114" s="71" t="s">
        <v>101</v>
      </c>
      <c r="B114" s="75" t="s">
        <v>203</v>
      </c>
      <c r="C114" s="80">
        <v>0.8</v>
      </c>
      <c r="D114" s="80"/>
      <c r="E114" s="76"/>
      <c r="F114" s="76"/>
      <c r="G114" s="76"/>
      <c r="H114" s="80"/>
      <c r="I114" s="80"/>
      <c r="J114" s="80"/>
      <c r="K114" s="80"/>
      <c r="L114" s="80"/>
      <c r="M114" s="80"/>
      <c r="N114" s="80"/>
      <c r="O114" s="132">
        <f t="shared" si="4"/>
        <v>0.8</v>
      </c>
    </row>
    <row r="115" spans="1:15" ht="18.75" hidden="1">
      <c r="A115" s="71" t="s">
        <v>170</v>
      </c>
      <c r="B115" s="75" t="s">
        <v>171</v>
      </c>
      <c r="C115" s="80"/>
      <c r="D115" s="80"/>
      <c r="E115" s="76"/>
      <c r="F115" s="76"/>
      <c r="G115" s="76"/>
      <c r="H115" s="80"/>
      <c r="I115" s="80"/>
      <c r="J115" s="80"/>
      <c r="K115" s="80"/>
      <c r="L115" s="80"/>
      <c r="M115" s="80"/>
      <c r="N115" s="80"/>
      <c r="O115" s="132">
        <f t="shared" si="4"/>
        <v>0</v>
      </c>
    </row>
    <row r="116" spans="1:15" ht="37.5" hidden="1">
      <c r="A116" s="71"/>
      <c r="B116" s="77" t="s">
        <v>578</v>
      </c>
      <c r="C116" s="81"/>
      <c r="D116" s="80"/>
      <c r="E116" s="76"/>
      <c r="F116" s="76"/>
      <c r="G116" s="76"/>
      <c r="H116" s="80"/>
      <c r="I116" s="80"/>
      <c r="J116" s="80"/>
      <c r="K116" s="80"/>
      <c r="L116" s="80"/>
      <c r="M116" s="80"/>
      <c r="N116" s="80"/>
      <c r="O116" s="132">
        <f t="shared" si="4"/>
        <v>0</v>
      </c>
    </row>
    <row r="117" spans="1:15" ht="18.75" hidden="1">
      <c r="A117" s="71" t="s">
        <v>170</v>
      </c>
      <c r="B117" s="75" t="s">
        <v>171</v>
      </c>
      <c r="C117" s="80"/>
      <c r="D117" s="80"/>
      <c r="E117" s="76"/>
      <c r="F117" s="76"/>
      <c r="G117" s="80"/>
      <c r="H117" s="80"/>
      <c r="I117" s="80"/>
      <c r="J117" s="80"/>
      <c r="K117" s="80"/>
      <c r="L117" s="80"/>
      <c r="M117" s="80"/>
      <c r="N117" s="80"/>
      <c r="O117" s="132">
        <f t="shared" si="4"/>
        <v>0</v>
      </c>
    </row>
    <row r="118" spans="1:15" ht="116.25" customHeight="1" hidden="1">
      <c r="A118" s="71"/>
      <c r="B118" s="75"/>
      <c r="C118" s="80"/>
      <c r="D118" s="80"/>
      <c r="E118" s="80"/>
      <c r="F118" s="80"/>
      <c r="G118" s="80"/>
      <c r="H118" s="80"/>
      <c r="I118" s="80"/>
      <c r="J118" s="80"/>
      <c r="K118" s="80"/>
      <c r="L118" s="80"/>
      <c r="M118" s="80"/>
      <c r="N118" s="80"/>
      <c r="O118" s="132">
        <f t="shared" si="4"/>
        <v>0</v>
      </c>
    </row>
    <row r="119" spans="1:15" ht="18.75" hidden="1">
      <c r="A119" s="71"/>
      <c r="B119" s="75"/>
      <c r="C119" s="80"/>
      <c r="D119" s="80"/>
      <c r="E119" s="80"/>
      <c r="F119" s="80"/>
      <c r="G119" s="80"/>
      <c r="H119" s="80"/>
      <c r="I119" s="80"/>
      <c r="J119" s="80"/>
      <c r="K119" s="80"/>
      <c r="L119" s="80"/>
      <c r="M119" s="80"/>
      <c r="N119" s="80"/>
      <c r="O119" s="132">
        <f t="shared" si="4"/>
        <v>0</v>
      </c>
    </row>
    <row r="120" spans="1:15" ht="18.75" hidden="1">
      <c r="A120" s="71"/>
      <c r="B120" s="75"/>
      <c r="C120" s="80"/>
      <c r="D120" s="80"/>
      <c r="E120" s="80"/>
      <c r="F120" s="80"/>
      <c r="G120" s="80"/>
      <c r="H120" s="80"/>
      <c r="I120" s="80"/>
      <c r="J120" s="80"/>
      <c r="K120" s="80"/>
      <c r="L120" s="80"/>
      <c r="M120" s="80"/>
      <c r="N120" s="80"/>
      <c r="O120" s="132">
        <f t="shared" si="4"/>
        <v>0</v>
      </c>
    </row>
    <row r="121" spans="1:15" ht="18.75" hidden="1">
      <c r="A121" s="71"/>
      <c r="B121" s="75"/>
      <c r="C121" s="80"/>
      <c r="D121" s="80"/>
      <c r="E121" s="80"/>
      <c r="F121" s="80"/>
      <c r="G121" s="80"/>
      <c r="H121" s="80"/>
      <c r="I121" s="80"/>
      <c r="J121" s="80"/>
      <c r="K121" s="80"/>
      <c r="L121" s="80"/>
      <c r="M121" s="80"/>
      <c r="N121" s="80"/>
      <c r="O121" s="132">
        <f t="shared" si="4"/>
        <v>0</v>
      </c>
    </row>
    <row r="122" spans="1:15" ht="18.75" hidden="1">
      <c r="A122" s="71" t="s">
        <v>80</v>
      </c>
      <c r="B122" s="75" t="s">
        <v>216</v>
      </c>
      <c r="C122" s="80"/>
      <c r="D122" s="80"/>
      <c r="E122" s="80"/>
      <c r="F122" s="80"/>
      <c r="G122" s="80"/>
      <c r="H122" s="80"/>
      <c r="I122" s="80"/>
      <c r="J122" s="80"/>
      <c r="K122" s="80"/>
      <c r="L122" s="80"/>
      <c r="M122" s="80"/>
      <c r="N122" s="80"/>
      <c r="O122" s="132">
        <f t="shared" si="4"/>
        <v>0</v>
      </c>
    </row>
    <row r="123" spans="1:15" ht="37.5">
      <c r="A123" s="71" t="s">
        <v>134</v>
      </c>
      <c r="B123" s="75" t="s">
        <v>205</v>
      </c>
      <c r="C123" s="80">
        <v>0.6</v>
      </c>
      <c r="D123" s="80"/>
      <c r="E123" s="80"/>
      <c r="F123" s="80"/>
      <c r="G123" s="80"/>
      <c r="H123" s="80"/>
      <c r="I123" s="80"/>
      <c r="J123" s="80"/>
      <c r="K123" s="80"/>
      <c r="L123" s="80"/>
      <c r="M123" s="80"/>
      <c r="N123" s="80"/>
      <c r="O123" s="132">
        <f t="shared" si="4"/>
        <v>0.6</v>
      </c>
    </row>
    <row r="124" spans="1:15" ht="18.75" hidden="1">
      <c r="A124" s="71" t="s">
        <v>43</v>
      </c>
      <c r="B124" s="75" t="s">
        <v>45</v>
      </c>
      <c r="C124" s="80"/>
      <c r="D124" s="80"/>
      <c r="E124" s="80"/>
      <c r="F124" s="80"/>
      <c r="G124" s="80"/>
      <c r="H124" s="80"/>
      <c r="I124" s="80"/>
      <c r="J124" s="80"/>
      <c r="K124" s="80"/>
      <c r="L124" s="80"/>
      <c r="M124" s="80"/>
      <c r="N124" s="80"/>
      <c r="O124" s="132">
        <f t="shared" si="4"/>
        <v>0</v>
      </c>
    </row>
    <row r="125" spans="1:15" ht="18.75" hidden="1">
      <c r="A125" s="71" t="s">
        <v>349</v>
      </c>
      <c r="B125" s="98" t="s">
        <v>84</v>
      </c>
      <c r="C125" s="80"/>
      <c r="D125" s="80"/>
      <c r="E125" s="80"/>
      <c r="F125" s="80"/>
      <c r="G125" s="80"/>
      <c r="H125" s="80"/>
      <c r="I125" s="80"/>
      <c r="J125" s="80"/>
      <c r="K125" s="80"/>
      <c r="L125" s="80"/>
      <c r="M125" s="80"/>
      <c r="N125" s="80"/>
      <c r="O125" s="132">
        <f t="shared" si="4"/>
        <v>0</v>
      </c>
    </row>
    <row r="126" spans="1:15" ht="37.5" hidden="1">
      <c r="A126" s="71"/>
      <c r="B126" s="77" t="s">
        <v>578</v>
      </c>
      <c r="C126" s="80"/>
      <c r="D126" s="80"/>
      <c r="E126" s="80"/>
      <c r="F126" s="80"/>
      <c r="G126" s="80"/>
      <c r="H126" s="80"/>
      <c r="I126" s="80"/>
      <c r="J126" s="80"/>
      <c r="K126" s="80"/>
      <c r="L126" s="80"/>
      <c r="M126" s="80"/>
      <c r="N126" s="80"/>
      <c r="O126" s="132">
        <f t="shared" si="4"/>
        <v>0</v>
      </c>
    </row>
    <row r="127" spans="1:15" ht="18.75" hidden="1">
      <c r="A127" s="71" t="s">
        <v>80</v>
      </c>
      <c r="B127" s="75" t="s">
        <v>100</v>
      </c>
      <c r="C127" s="80"/>
      <c r="D127" s="80"/>
      <c r="E127" s="80"/>
      <c r="F127" s="80"/>
      <c r="G127" s="80"/>
      <c r="H127" s="80"/>
      <c r="I127" s="80"/>
      <c r="J127" s="80"/>
      <c r="K127" s="80"/>
      <c r="L127" s="80"/>
      <c r="M127" s="80"/>
      <c r="N127" s="80"/>
      <c r="O127" s="132">
        <f t="shared" si="4"/>
        <v>0</v>
      </c>
    </row>
    <row r="128" spans="1:15" ht="18.75" hidden="1">
      <c r="A128" s="71" t="s">
        <v>463</v>
      </c>
      <c r="B128" s="75" t="s">
        <v>464</v>
      </c>
      <c r="C128" s="80"/>
      <c r="D128" s="80"/>
      <c r="E128" s="80"/>
      <c r="F128" s="80"/>
      <c r="G128" s="80"/>
      <c r="H128" s="80"/>
      <c r="I128" s="80"/>
      <c r="J128" s="80"/>
      <c r="K128" s="80"/>
      <c r="L128" s="80"/>
      <c r="M128" s="80"/>
      <c r="N128" s="80"/>
      <c r="O128" s="132">
        <f t="shared" si="4"/>
        <v>0</v>
      </c>
    </row>
    <row r="129" spans="1:15" ht="46.5" customHeight="1" hidden="1">
      <c r="A129" s="71" t="s">
        <v>152</v>
      </c>
      <c r="B129" s="75" t="s">
        <v>197</v>
      </c>
      <c r="C129" s="80"/>
      <c r="D129" s="80"/>
      <c r="E129" s="80"/>
      <c r="F129" s="80"/>
      <c r="G129" s="80"/>
      <c r="H129" s="80"/>
      <c r="I129" s="80"/>
      <c r="J129" s="80"/>
      <c r="K129" s="80"/>
      <c r="L129" s="80"/>
      <c r="M129" s="80"/>
      <c r="N129" s="80"/>
      <c r="O129" s="132">
        <f t="shared" si="4"/>
        <v>0</v>
      </c>
    </row>
    <row r="130" spans="1:15" ht="44.25" customHeight="1" hidden="1">
      <c r="A130" s="71" t="s">
        <v>81</v>
      </c>
      <c r="B130" s="75" t="s">
        <v>150</v>
      </c>
      <c r="C130" s="80"/>
      <c r="D130" s="80"/>
      <c r="E130" s="80"/>
      <c r="F130" s="80"/>
      <c r="G130" s="80"/>
      <c r="H130" s="80"/>
      <c r="I130" s="80"/>
      <c r="J130" s="80"/>
      <c r="K130" s="80"/>
      <c r="L130" s="80"/>
      <c r="M130" s="80"/>
      <c r="N130" s="80"/>
      <c r="O130" s="132">
        <f t="shared" si="4"/>
        <v>0</v>
      </c>
    </row>
    <row r="131" spans="1:15" ht="41.25" customHeight="1" hidden="1">
      <c r="A131" s="71" t="s">
        <v>139</v>
      </c>
      <c r="B131" s="75" t="s">
        <v>198</v>
      </c>
      <c r="C131" s="80"/>
      <c r="D131" s="80"/>
      <c r="E131" s="80"/>
      <c r="F131" s="80"/>
      <c r="G131" s="80"/>
      <c r="H131" s="80"/>
      <c r="I131" s="80"/>
      <c r="J131" s="80"/>
      <c r="K131" s="80"/>
      <c r="L131" s="80"/>
      <c r="M131" s="80"/>
      <c r="N131" s="80"/>
      <c r="O131" s="132">
        <f t="shared" si="4"/>
        <v>0</v>
      </c>
    </row>
    <row r="132" spans="1:15" ht="31.5" customHeight="1" hidden="1">
      <c r="A132" s="71" t="s">
        <v>137</v>
      </c>
      <c r="B132" s="75" t="s">
        <v>138</v>
      </c>
      <c r="C132" s="80"/>
      <c r="D132" s="80"/>
      <c r="E132" s="80"/>
      <c r="F132" s="80"/>
      <c r="G132" s="80"/>
      <c r="H132" s="80"/>
      <c r="I132" s="80"/>
      <c r="J132" s="80"/>
      <c r="K132" s="80"/>
      <c r="L132" s="80"/>
      <c r="M132" s="80"/>
      <c r="N132" s="80"/>
      <c r="O132" s="132">
        <f t="shared" si="4"/>
        <v>0</v>
      </c>
    </row>
    <row r="133" spans="1:15" ht="39">
      <c r="A133" s="112" t="s">
        <v>471</v>
      </c>
      <c r="B133" s="134" t="s">
        <v>196</v>
      </c>
      <c r="C133" s="74">
        <v>0</v>
      </c>
      <c r="D133" s="74"/>
      <c r="E133" s="74">
        <v>0</v>
      </c>
      <c r="F133" s="74">
        <v>0</v>
      </c>
      <c r="G133" s="74">
        <v>0</v>
      </c>
      <c r="H133" s="74">
        <v>0</v>
      </c>
      <c r="I133" s="74">
        <v>0</v>
      </c>
      <c r="J133" s="74">
        <v>0</v>
      </c>
      <c r="K133" s="74">
        <v>0</v>
      </c>
      <c r="L133" s="74">
        <v>0</v>
      </c>
      <c r="M133" s="74">
        <v>0</v>
      </c>
      <c r="N133" s="74">
        <v>0</v>
      </c>
      <c r="O133" s="132">
        <f t="shared" si="4"/>
        <v>0</v>
      </c>
    </row>
    <row r="134" spans="1:15" ht="27" customHeight="1">
      <c r="A134" s="164" t="s">
        <v>109</v>
      </c>
      <c r="B134" s="236" t="s">
        <v>4</v>
      </c>
      <c r="C134" s="80">
        <v>-1350</v>
      </c>
      <c r="D134" s="80"/>
      <c r="E134" s="80"/>
      <c r="F134" s="80"/>
      <c r="G134" s="80"/>
      <c r="H134" s="80"/>
      <c r="I134" s="80"/>
      <c r="J134" s="80"/>
      <c r="K134" s="80"/>
      <c r="L134" s="80"/>
      <c r="M134" s="80"/>
      <c r="N134" s="80"/>
      <c r="O134" s="132">
        <f t="shared" si="4"/>
        <v>-1350</v>
      </c>
    </row>
    <row r="135" spans="1:15" ht="27" customHeight="1">
      <c r="A135" s="71"/>
      <c r="B135" s="177" t="s">
        <v>223</v>
      </c>
      <c r="C135" s="109">
        <v>-1350</v>
      </c>
      <c r="D135" s="80"/>
      <c r="E135" s="80"/>
      <c r="F135" s="80"/>
      <c r="G135" s="80"/>
      <c r="H135" s="80"/>
      <c r="I135" s="80"/>
      <c r="J135" s="80"/>
      <c r="K135" s="80"/>
      <c r="L135" s="80"/>
      <c r="M135" s="80"/>
      <c r="N135" s="80"/>
      <c r="O135" s="132">
        <f t="shared" si="4"/>
        <v>-1350</v>
      </c>
    </row>
    <row r="136" spans="1:15" ht="31.5" customHeight="1">
      <c r="A136" s="164" t="s">
        <v>136</v>
      </c>
      <c r="B136" s="236" t="s">
        <v>141</v>
      </c>
      <c r="C136" s="76">
        <v>1350</v>
      </c>
      <c r="D136" s="76"/>
      <c r="E136" s="80"/>
      <c r="F136" s="80"/>
      <c r="G136" s="80"/>
      <c r="H136" s="80"/>
      <c r="I136" s="80"/>
      <c r="J136" s="76"/>
      <c r="K136" s="76"/>
      <c r="L136" s="76"/>
      <c r="M136" s="76"/>
      <c r="N136" s="76"/>
      <c r="O136" s="132">
        <f t="shared" si="4"/>
        <v>1350</v>
      </c>
    </row>
    <row r="137" spans="1:15" ht="24" customHeight="1">
      <c r="A137" s="71"/>
      <c r="B137" s="177" t="s">
        <v>223</v>
      </c>
      <c r="C137" s="239">
        <v>1350</v>
      </c>
      <c r="D137" s="76"/>
      <c r="E137" s="80"/>
      <c r="F137" s="80"/>
      <c r="G137" s="80"/>
      <c r="H137" s="80"/>
      <c r="I137" s="80"/>
      <c r="J137" s="76"/>
      <c r="K137" s="76"/>
      <c r="L137" s="76"/>
      <c r="M137" s="76"/>
      <c r="N137" s="76"/>
      <c r="O137" s="132">
        <f t="shared" si="4"/>
        <v>1350</v>
      </c>
    </row>
    <row r="138" spans="1:15" ht="120" customHeight="1" hidden="1">
      <c r="A138" s="71" t="s">
        <v>126</v>
      </c>
      <c r="B138" s="87" t="s">
        <v>506</v>
      </c>
      <c r="C138" s="76"/>
      <c r="D138" s="76"/>
      <c r="E138" s="76"/>
      <c r="F138" s="76"/>
      <c r="G138" s="76"/>
      <c r="H138" s="76"/>
      <c r="I138" s="76"/>
      <c r="J138" s="76"/>
      <c r="K138" s="76"/>
      <c r="L138" s="76"/>
      <c r="M138" s="76"/>
      <c r="N138" s="76"/>
      <c r="O138" s="132">
        <f t="shared" si="4"/>
        <v>0</v>
      </c>
    </row>
    <row r="139" spans="1:15" ht="24" customHeight="1" hidden="1">
      <c r="A139" s="71"/>
      <c r="B139" s="75" t="s">
        <v>223</v>
      </c>
      <c r="C139" s="76"/>
      <c r="D139" s="76"/>
      <c r="E139" s="76"/>
      <c r="F139" s="76"/>
      <c r="G139" s="76"/>
      <c r="H139" s="76"/>
      <c r="I139" s="76"/>
      <c r="J139" s="76"/>
      <c r="K139" s="76"/>
      <c r="L139" s="76"/>
      <c r="M139" s="76"/>
      <c r="N139" s="76"/>
      <c r="O139" s="132">
        <f t="shared" si="4"/>
        <v>0</v>
      </c>
    </row>
    <row r="140" spans="1:15" ht="131.25" customHeight="1" hidden="1">
      <c r="A140" s="71" t="s">
        <v>5</v>
      </c>
      <c r="B140" s="75" t="s">
        <v>507</v>
      </c>
      <c r="C140" s="76"/>
      <c r="D140" s="76"/>
      <c r="E140" s="76"/>
      <c r="F140" s="76"/>
      <c r="G140" s="76"/>
      <c r="H140" s="76"/>
      <c r="I140" s="76"/>
      <c r="J140" s="76"/>
      <c r="K140" s="76"/>
      <c r="L140" s="76"/>
      <c r="M140" s="76"/>
      <c r="N140" s="76"/>
      <c r="O140" s="132">
        <f t="shared" si="4"/>
        <v>0</v>
      </c>
    </row>
    <row r="141" spans="1:15" ht="24" customHeight="1" hidden="1">
      <c r="A141" s="71"/>
      <c r="B141" s="75" t="s">
        <v>223</v>
      </c>
      <c r="C141" s="76"/>
      <c r="D141" s="76"/>
      <c r="E141" s="76"/>
      <c r="F141" s="76"/>
      <c r="G141" s="76"/>
      <c r="H141" s="76"/>
      <c r="I141" s="76"/>
      <c r="J141" s="76"/>
      <c r="K141" s="76"/>
      <c r="L141" s="76"/>
      <c r="M141" s="76"/>
      <c r="N141" s="76"/>
      <c r="O141" s="132">
        <f t="shared" si="4"/>
        <v>0</v>
      </c>
    </row>
    <row r="142" spans="1:15" ht="370.5" customHeight="1" hidden="1">
      <c r="A142" s="71" t="s">
        <v>127</v>
      </c>
      <c r="B142" s="88" t="s">
        <v>345</v>
      </c>
      <c r="C142" s="76"/>
      <c r="D142" s="76"/>
      <c r="E142" s="80"/>
      <c r="F142" s="80"/>
      <c r="G142" s="80"/>
      <c r="H142" s="80"/>
      <c r="I142" s="80"/>
      <c r="J142" s="76"/>
      <c r="K142" s="76"/>
      <c r="L142" s="76"/>
      <c r="M142" s="76"/>
      <c r="N142" s="76"/>
      <c r="O142" s="132">
        <f t="shared" si="4"/>
        <v>0</v>
      </c>
    </row>
    <row r="143" spans="1:15" ht="70.5" customHeight="1" hidden="1">
      <c r="A143" s="71"/>
      <c r="B143" s="75" t="s">
        <v>223</v>
      </c>
      <c r="C143" s="76"/>
      <c r="D143" s="76"/>
      <c r="E143" s="80"/>
      <c r="F143" s="80"/>
      <c r="G143" s="80"/>
      <c r="H143" s="80"/>
      <c r="I143" s="80"/>
      <c r="J143" s="76"/>
      <c r="K143" s="76"/>
      <c r="L143" s="76"/>
      <c r="M143" s="76"/>
      <c r="N143" s="76"/>
      <c r="O143" s="132">
        <f t="shared" si="4"/>
        <v>0</v>
      </c>
    </row>
    <row r="144" spans="1:15" ht="23.25" customHeight="1" hidden="1">
      <c r="A144" s="104"/>
      <c r="B144" s="75" t="s">
        <v>223</v>
      </c>
      <c r="C144" s="80"/>
      <c r="D144" s="80"/>
      <c r="E144" s="80"/>
      <c r="F144" s="80"/>
      <c r="G144" s="80"/>
      <c r="H144" s="80"/>
      <c r="I144" s="80"/>
      <c r="J144" s="80"/>
      <c r="K144" s="80"/>
      <c r="L144" s="80"/>
      <c r="M144" s="80"/>
      <c r="N144" s="80"/>
      <c r="O144" s="132">
        <f t="shared" si="4"/>
        <v>0</v>
      </c>
    </row>
    <row r="145" spans="1:15" ht="279.75" customHeight="1" hidden="1">
      <c r="A145" s="71" t="s">
        <v>128</v>
      </c>
      <c r="B145" s="87" t="s">
        <v>474</v>
      </c>
      <c r="C145" s="76"/>
      <c r="D145" s="76"/>
      <c r="E145" s="80"/>
      <c r="F145" s="80"/>
      <c r="G145" s="80"/>
      <c r="H145" s="80"/>
      <c r="I145" s="80"/>
      <c r="J145" s="76"/>
      <c r="K145" s="76"/>
      <c r="L145" s="76"/>
      <c r="M145" s="76"/>
      <c r="N145" s="76"/>
      <c r="O145" s="132">
        <f t="shared" si="4"/>
        <v>0</v>
      </c>
    </row>
    <row r="146" spans="1:15" ht="187.5" hidden="1">
      <c r="A146" s="71" t="s">
        <v>162</v>
      </c>
      <c r="B146" s="75" t="s">
        <v>42</v>
      </c>
      <c r="C146" s="80"/>
      <c r="D146" s="80"/>
      <c r="E146" s="76"/>
      <c r="F146" s="76"/>
      <c r="G146" s="76"/>
      <c r="H146" s="76"/>
      <c r="I146" s="76"/>
      <c r="J146" s="76"/>
      <c r="K146" s="76"/>
      <c r="L146" s="76"/>
      <c r="M146" s="76"/>
      <c r="N146" s="76"/>
      <c r="O146" s="132">
        <f t="shared" si="4"/>
        <v>0</v>
      </c>
    </row>
    <row r="147" spans="1:15" ht="18.75" hidden="1">
      <c r="A147" s="71"/>
      <c r="B147" s="75" t="s">
        <v>223</v>
      </c>
      <c r="C147" s="76"/>
      <c r="D147" s="76"/>
      <c r="E147" s="76"/>
      <c r="F147" s="76"/>
      <c r="G147" s="76"/>
      <c r="H147" s="76"/>
      <c r="I147" s="76"/>
      <c r="J147" s="76"/>
      <c r="K147" s="76"/>
      <c r="L147" s="76"/>
      <c r="M147" s="76"/>
      <c r="N147" s="76"/>
      <c r="O147" s="132">
        <f t="shared" si="4"/>
        <v>0</v>
      </c>
    </row>
    <row r="148" spans="1:15" ht="66" customHeight="1" hidden="1">
      <c r="A148" s="71" t="s">
        <v>129</v>
      </c>
      <c r="B148" s="87" t="s">
        <v>0</v>
      </c>
      <c r="C148" s="76"/>
      <c r="D148" s="76"/>
      <c r="E148" s="76"/>
      <c r="F148" s="76"/>
      <c r="G148" s="76"/>
      <c r="H148" s="80"/>
      <c r="I148" s="80"/>
      <c r="J148" s="76"/>
      <c r="K148" s="76"/>
      <c r="L148" s="76"/>
      <c r="M148" s="76"/>
      <c r="N148" s="76"/>
      <c r="O148" s="132">
        <f t="shared" si="4"/>
        <v>0</v>
      </c>
    </row>
    <row r="149" spans="1:15" ht="20.25" customHeight="1" hidden="1">
      <c r="A149" s="71"/>
      <c r="B149" s="75" t="s">
        <v>223</v>
      </c>
      <c r="C149" s="76"/>
      <c r="D149" s="76"/>
      <c r="E149" s="76"/>
      <c r="F149" s="76"/>
      <c r="G149" s="76"/>
      <c r="H149" s="80"/>
      <c r="I149" s="80"/>
      <c r="J149" s="76"/>
      <c r="K149" s="76"/>
      <c r="L149" s="76"/>
      <c r="M149" s="76"/>
      <c r="N149" s="76"/>
      <c r="O149" s="132">
        <f t="shared" si="4"/>
        <v>0</v>
      </c>
    </row>
    <row r="150" spans="1:15" ht="86.25" customHeight="1" hidden="1">
      <c r="A150" s="71" t="s">
        <v>130</v>
      </c>
      <c r="B150" s="87" t="s">
        <v>475</v>
      </c>
      <c r="C150" s="76"/>
      <c r="D150" s="76"/>
      <c r="E150" s="76"/>
      <c r="F150" s="76"/>
      <c r="G150" s="76"/>
      <c r="H150" s="89"/>
      <c r="I150" s="76"/>
      <c r="J150" s="76"/>
      <c r="K150" s="76"/>
      <c r="L150" s="76"/>
      <c r="M150" s="76"/>
      <c r="N150" s="76"/>
      <c r="O150" s="132">
        <f t="shared" si="4"/>
        <v>0</v>
      </c>
    </row>
    <row r="151" spans="1:15" ht="24.75" customHeight="1" hidden="1">
      <c r="A151" s="71"/>
      <c r="B151" s="75" t="s">
        <v>223</v>
      </c>
      <c r="C151" s="76"/>
      <c r="D151" s="76"/>
      <c r="E151" s="76"/>
      <c r="F151" s="76"/>
      <c r="G151" s="76"/>
      <c r="H151" s="89"/>
      <c r="I151" s="76"/>
      <c r="J151" s="76"/>
      <c r="K151" s="76"/>
      <c r="L151" s="76"/>
      <c r="M151" s="76"/>
      <c r="N151" s="76"/>
      <c r="O151" s="132">
        <f t="shared" si="4"/>
        <v>0</v>
      </c>
    </row>
    <row r="152" spans="1:15" ht="63" customHeight="1" hidden="1">
      <c r="A152" s="71" t="s">
        <v>132</v>
      </c>
      <c r="B152" s="75" t="s">
        <v>1</v>
      </c>
      <c r="C152" s="80"/>
      <c r="D152" s="80"/>
      <c r="E152" s="80"/>
      <c r="F152" s="80"/>
      <c r="G152" s="80"/>
      <c r="H152" s="80"/>
      <c r="I152" s="80"/>
      <c r="J152" s="80"/>
      <c r="K152" s="80"/>
      <c r="L152" s="80"/>
      <c r="M152" s="80"/>
      <c r="N152" s="80"/>
      <c r="O152" s="132">
        <f t="shared" si="4"/>
        <v>0</v>
      </c>
    </row>
    <row r="153" spans="1:15" ht="18.75" hidden="1">
      <c r="A153" s="71"/>
      <c r="B153" s="75"/>
      <c r="C153" s="80"/>
      <c r="D153" s="80"/>
      <c r="E153" s="80"/>
      <c r="F153" s="80"/>
      <c r="G153" s="80"/>
      <c r="H153" s="80"/>
      <c r="I153" s="80"/>
      <c r="J153" s="80"/>
      <c r="K153" s="80"/>
      <c r="L153" s="80"/>
      <c r="M153" s="80"/>
      <c r="N153" s="80"/>
      <c r="O153" s="132">
        <f t="shared" si="4"/>
        <v>0</v>
      </c>
    </row>
    <row r="154" spans="1:15" ht="18.75" hidden="1">
      <c r="A154" s="71"/>
      <c r="B154" s="75" t="s">
        <v>223</v>
      </c>
      <c r="C154" s="80"/>
      <c r="D154" s="80"/>
      <c r="E154" s="80"/>
      <c r="F154" s="80"/>
      <c r="G154" s="80"/>
      <c r="H154" s="80"/>
      <c r="I154" s="80"/>
      <c r="J154" s="80"/>
      <c r="K154" s="80"/>
      <c r="L154" s="80"/>
      <c r="M154" s="80"/>
      <c r="N154" s="80"/>
      <c r="O154" s="132">
        <f t="shared" si="4"/>
        <v>0</v>
      </c>
    </row>
    <row r="155" spans="1:15" ht="120.75" customHeight="1" hidden="1">
      <c r="A155" s="79" t="s">
        <v>160</v>
      </c>
      <c r="B155" s="75" t="s">
        <v>29</v>
      </c>
      <c r="C155" s="76"/>
      <c r="D155" s="76"/>
      <c r="E155" s="80"/>
      <c r="F155" s="80"/>
      <c r="G155" s="80"/>
      <c r="H155" s="80"/>
      <c r="I155" s="80"/>
      <c r="J155" s="76"/>
      <c r="K155" s="76"/>
      <c r="L155" s="76"/>
      <c r="M155" s="76"/>
      <c r="N155" s="76"/>
      <c r="O155" s="132">
        <f t="shared" si="4"/>
        <v>0</v>
      </c>
    </row>
    <row r="156" spans="1:15" ht="18.75" customHeight="1" hidden="1">
      <c r="A156" s="71"/>
      <c r="B156" s="75" t="s">
        <v>223</v>
      </c>
      <c r="C156" s="76"/>
      <c r="D156" s="76"/>
      <c r="E156" s="76"/>
      <c r="F156" s="76"/>
      <c r="G156" s="76"/>
      <c r="H156" s="80"/>
      <c r="I156" s="80"/>
      <c r="J156" s="76"/>
      <c r="K156" s="76"/>
      <c r="L156" s="76"/>
      <c r="M156" s="76"/>
      <c r="N156" s="76"/>
      <c r="O156" s="132">
        <f t="shared" si="4"/>
        <v>0</v>
      </c>
    </row>
    <row r="157" spans="1:15" ht="105.75" customHeight="1" hidden="1">
      <c r="A157" s="79" t="s">
        <v>161</v>
      </c>
      <c r="B157" s="90" t="s">
        <v>30</v>
      </c>
      <c r="C157" s="76"/>
      <c r="D157" s="76"/>
      <c r="E157" s="76"/>
      <c r="F157" s="76"/>
      <c r="G157" s="76"/>
      <c r="H157" s="76"/>
      <c r="I157" s="76"/>
      <c r="J157" s="76"/>
      <c r="K157" s="76"/>
      <c r="L157" s="76"/>
      <c r="M157" s="76"/>
      <c r="N157" s="76"/>
      <c r="O157" s="132">
        <f t="shared" si="4"/>
        <v>0</v>
      </c>
    </row>
    <row r="158" spans="1:15" ht="17.25" customHeight="1" hidden="1">
      <c r="A158" s="71"/>
      <c r="B158" s="75" t="s">
        <v>223</v>
      </c>
      <c r="C158" s="76"/>
      <c r="D158" s="76"/>
      <c r="E158" s="80"/>
      <c r="F158" s="80"/>
      <c r="G158" s="80"/>
      <c r="H158" s="80"/>
      <c r="I158" s="80"/>
      <c r="J158" s="80"/>
      <c r="K158" s="80"/>
      <c r="L158" s="80"/>
      <c r="M158" s="80"/>
      <c r="N158" s="80"/>
      <c r="O158" s="132">
        <f t="shared" si="4"/>
        <v>0</v>
      </c>
    </row>
    <row r="159" spans="1:15" ht="15.75" customHeight="1" hidden="1">
      <c r="A159" s="71" t="s">
        <v>213</v>
      </c>
      <c r="B159" s="75" t="s">
        <v>214</v>
      </c>
      <c r="C159" s="80"/>
      <c r="D159" s="80"/>
      <c r="E159" s="80"/>
      <c r="F159" s="80"/>
      <c r="G159" s="80"/>
      <c r="H159" s="80"/>
      <c r="I159" s="80"/>
      <c r="J159" s="80"/>
      <c r="K159" s="80"/>
      <c r="L159" s="80"/>
      <c r="M159" s="80"/>
      <c r="N159" s="80"/>
      <c r="O159" s="132">
        <f t="shared" si="4"/>
        <v>0</v>
      </c>
    </row>
    <row r="160" spans="1:15" ht="15.75" customHeight="1" hidden="1">
      <c r="A160" s="71"/>
      <c r="B160" s="75" t="s">
        <v>223</v>
      </c>
      <c r="C160" s="80"/>
      <c r="D160" s="80"/>
      <c r="E160" s="80"/>
      <c r="F160" s="80"/>
      <c r="G160" s="80"/>
      <c r="H160" s="80"/>
      <c r="I160" s="80"/>
      <c r="J160" s="80"/>
      <c r="K160" s="80"/>
      <c r="L160" s="80"/>
      <c r="M160" s="80"/>
      <c r="N160" s="80"/>
      <c r="O160" s="132">
        <f t="shared" si="4"/>
        <v>0</v>
      </c>
    </row>
    <row r="161" spans="1:15" ht="15.75" customHeight="1" hidden="1">
      <c r="A161" s="71" t="s">
        <v>6</v>
      </c>
      <c r="B161" s="75" t="s">
        <v>2</v>
      </c>
      <c r="C161" s="80"/>
      <c r="D161" s="80"/>
      <c r="E161" s="80"/>
      <c r="F161" s="80"/>
      <c r="G161" s="80"/>
      <c r="H161" s="80"/>
      <c r="I161" s="80"/>
      <c r="J161" s="80"/>
      <c r="K161" s="80"/>
      <c r="L161" s="80"/>
      <c r="M161" s="80"/>
      <c r="N161" s="80"/>
      <c r="O161" s="132">
        <f t="shared" si="4"/>
        <v>0</v>
      </c>
    </row>
    <row r="162" spans="1:15" ht="15.75" customHeight="1" hidden="1">
      <c r="A162" s="71"/>
      <c r="B162" s="75" t="s">
        <v>223</v>
      </c>
      <c r="C162" s="80"/>
      <c r="D162" s="80"/>
      <c r="E162" s="80"/>
      <c r="F162" s="80"/>
      <c r="G162" s="80"/>
      <c r="H162" s="80"/>
      <c r="I162" s="80"/>
      <c r="J162" s="80"/>
      <c r="K162" s="80"/>
      <c r="L162" s="80"/>
      <c r="M162" s="80"/>
      <c r="N162" s="80"/>
      <c r="O162" s="132">
        <f t="shared" si="4"/>
        <v>0</v>
      </c>
    </row>
    <row r="163" spans="1:15" ht="15.75" customHeight="1" hidden="1">
      <c r="A163" s="71" t="s">
        <v>7</v>
      </c>
      <c r="B163" s="75" t="s">
        <v>3</v>
      </c>
      <c r="C163" s="80"/>
      <c r="D163" s="80"/>
      <c r="E163" s="80"/>
      <c r="F163" s="80"/>
      <c r="G163" s="80"/>
      <c r="H163" s="80"/>
      <c r="I163" s="80"/>
      <c r="J163" s="80"/>
      <c r="K163" s="80"/>
      <c r="L163" s="80"/>
      <c r="M163" s="80"/>
      <c r="N163" s="80"/>
      <c r="O163" s="132">
        <f t="shared" si="4"/>
        <v>0</v>
      </c>
    </row>
    <row r="164" spans="1:15" ht="15.75" customHeight="1" hidden="1">
      <c r="A164" s="71"/>
      <c r="B164" s="75" t="s">
        <v>223</v>
      </c>
      <c r="C164" s="80"/>
      <c r="D164" s="80"/>
      <c r="E164" s="80"/>
      <c r="F164" s="80"/>
      <c r="G164" s="80"/>
      <c r="H164" s="80"/>
      <c r="I164" s="80"/>
      <c r="J164" s="80"/>
      <c r="K164" s="80"/>
      <c r="L164" s="80"/>
      <c r="M164" s="80"/>
      <c r="N164" s="80"/>
      <c r="O164" s="132">
        <f t="shared" si="4"/>
        <v>0</v>
      </c>
    </row>
    <row r="165" spans="1:15" ht="18.75" hidden="1">
      <c r="A165" s="79" t="s">
        <v>182</v>
      </c>
      <c r="B165" s="75" t="s">
        <v>31</v>
      </c>
      <c r="C165" s="76"/>
      <c r="D165" s="76"/>
      <c r="E165" s="80"/>
      <c r="F165" s="80"/>
      <c r="G165" s="80"/>
      <c r="H165" s="80"/>
      <c r="I165" s="80"/>
      <c r="J165" s="80"/>
      <c r="K165" s="80"/>
      <c r="L165" s="80"/>
      <c r="M165" s="80"/>
      <c r="N165" s="80"/>
      <c r="O165" s="132">
        <f t="shared" si="4"/>
        <v>0</v>
      </c>
    </row>
    <row r="166" spans="1:15" ht="18.75" hidden="1">
      <c r="A166" s="71"/>
      <c r="B166" s="75" t="s">
        <v>223</v>
      </c>
      <c r="C166" s="76"/>
      <c r="D166" s="76"/>
      <c r="E166" s="80"/>
      <c r="F166" s="80"/>
      <c r="G166" s="80"/>
      <c r="H166" s="80"/>
      <c r="I166" s="80"/>
      <c r="J166" s="80"/>
      <c r="K166" s="80"/>
      <c r="L166" s="80"/>
      <c r="M166" s="80"/>
      <c r="N166" s="80"/>
      <c r="O166" s="132">
        <f aca="true" t="shared" si="5" ref="O166:O229">SUM(H166+C166)</f>
        <v>0</v>
      </c>
    </row>
    <row r="167" spans="1:15" ht="18.75" hidden="1">
      <c r="A167" s="79" t="s">
        <v>108</v>
      </c>
      <c r="B167" s="75" t="s">
        <v>32</v>
      </c>
      <c r="C167" s="76"/>
      <c r="D167" s="76"/>
      <c r="E167" s="80"/>
      <c r="F167" s="80"/>
      <c r="G167" s="80"/>
      <c r="H167" s="80"/>
      <c r="I167" s="80"/>
      <c r="J167" s="80"/>
      <c r="K167" s="80"/>
      <c r="L167" s="80"/>
      <c r="M167" s="80"/>
      <c r="N167" s="80"/>
      <c r="O167" s="132">
        <f t="shared" si="5"/>
        <v>0</v>
      </c>
    </row>
    <row r="168" spans="1:15" ht="18.75" hidden="1">
      <c r="A168" s="71"/>
      <c r="B168" s="75" t="s">
        <v>223</v>
      </c>
      <c r="C168" s="76"/>
      <c r="D168" s="76"/>
      <c r="E168" s="80"/>
      <c r="F168" s="80"/>
      <c r="G168" s="80"/>
      <c r="H168" s="80"/>
      <c r="I168" s="80"/>
      <c r="J168" s="80"/>
      <c r="K168" s="80"/>
      <c r="L168" s="80"/>
      <c r="M168" s="80"/>
      <c r="N168" s="80"/>
      <c r="O168" s="132">
        <f t="shared" si="5"/>
        <v>0</v>
      </c>
    </row>
    <row r="169" spans="1:15" ht="18.75" hidden="1">
      <c r="A169" s="79" t="s">
        <v>109</v>
      </c>
      <c r="B169" s="87" t="s">
        <v>4</v>
      </c>
      <c r="C169" s="76"/>
      <c r="D169" s="76"/>
      <c r="E169" s="80"/>
      <c r="F169" s="80"/>
      <c r="G169" s="80"/>
      <c r="H169" s="80"/>
      <c r="I169" s="80"/>
      <c r="J169" s="80"/>
      <c r="K169" s="80"/>
      <c r="L169" s="80"/>
      <c r="M169" s="80"/>
      <c r="N169" s="80"/>
      <c r="O169" s="132">
        <f t="shared" si="5"/>
        <v>0</v>
      </c>
    </row>
    <row r="170" spans="1:15" ht="18.75" hidden="1">
      <c r="A170" s="71"/>
      <c r="B170" s="75" t="s">
        <v>223</v>
      </c>
      <c r="C170" s="76"/>
      <c r="D170" s="76"/>
      <c r="E170" s="80"/>
      <c r="F170" s="80"/>
      <c r="G170" s="80"/>
      <c r="H170" s="80"/>
      <c r="I170" s="80"/>
      <c r="J170" s="80"/>
      <c r="K170" s="80"/>
      <c r="L170" s="80"/>
      <c r="M170" s="80"/>
      <c r="N170" s="80"/>
      <c r="O170" s="132">
        <f t="shared" si="5"/>
        <v>0</v>
      </c>
    </row>
    <row r="171" spans="1:15" ht="18.75" hidden="1">
      <c r="A171" s="79" t="s">
        <v>110</v>
      </c>
      <c r="B171" s="87" t="s">
        <v>33</v>
      </c>
      <c r="C171" s="76"/>
      <c r="D171" s="76"/>
      <c r="E171" s="80"/>
      <c r="F171" s="80"/>
      <c r="G171" s="80"/>
      <c r="H171" s="80"/>
      <c r="I171" s="80"/>
      <c r="J171" s="80"/>
      <c r="K171" s="80"/>
      <c r="L171" s="80"/>
      <c r="M171" s="80"/>
      <c r="N171" s="80"/>
      <c r="O171" s="132">
        <f t="shared" si="5"/>
        <v>0</v>
      </c>
    </row>
    <row r="172" spans="1:15" ht="18.75" hidden="1">
      <c r="A172" s="71"/>
      <c r="B172" s="75" t="s">
        <v>223</v>
      </c>
      <c r="C172" s="76"/>
      <c r="D172" s="76"/>
      <c r="E172" s="80"/>
      <c r="F172" s="80"/>
      <c r="G172" s="80"/>
      <c r="H172" s="80"/>
      <c r="I172" s="80"/>
      <c r="J172" s="80"/>
      <c r="K172" s="80"/>
      <c r="L172" s="80"/>
      <c r="M172" s="80"/>
      <c r="N172" s="80"/>
      <c r="O172" s="132">
        <f t="shared" si="5"/>
        <v>0</v>
      </c>
    </row>
    <row r="173" spans="1:15" ht="18.75" hidden="1">
      <c r="A173" s="79" t="s">
        <v>111</v>
      </c>
      <c r="B173" s="87" t="s">
        <v>140</v>
      </c>
      <c r="C173" s="76"/>
      <c r="D173" s="76"/>
      <c r="E173" s="80"/>
      <c r="F173" s="80"/>
      <c r="G173" s="80"/>
      <c r="H173" s="80"/>
      <c r="I173" s="80"/>
      <c r="J173" s="80"/>
      <c r="K173" s="80"/>
      <c r="L173" s="80"/>
      <c r="M173" s="80"/>
      <c r="N173" s="80"/>
      <c r="O173" s="132">
        <f t="shared" si="5"/>
        <v>0</v>
      </c>
    </row>
    <row r="174" spans="1:15" ht="18.75" hidden="1">
      <c r="A174" s="71"/>
      <c r="B174" s="75" t="s">
        <v>223</v>
      </c>
      <c r="C174" s="76"/>
      <c r="D174" s="76"/>
      <c r="E174" s="80"/>
      <c r="F174" s="80"/>
      <c r="G174" s="80"/>
      <c r="H174" s="80"/>
      <c r="I174" s="80"/>
      <c r="J174" s="80"/>
      <c r="K174" s="80"/>
      <c r="L174" s="80"/>
      <c r="M174" s="80"/>
      <c r="N174" s="80"/>
      <c r="O174" s="132">
        <f t="shared" si="5"/>
        <v>0</v>
      </c>
    </row>
    <row r="175" spans="1:15" ht="18.75" hidden="1">
      <c r="A175" s="79" t="s">
        <v>183</v>
      </c>
      <c r="B175" s="87" t="s">
        <v>184</v>
      </c>
      <c r="C175" s="76"/>
      <c r="D175" s="76"/>
      <c r="E175" s="80"/>
      <c r="F175" s="80"/>
      <c r="G175" s="80"/>
      <c r="H175" s="80"/>
      <c r="I175" s="80"/>
      <c r="J175" s="80"/>
      <c r="K175" s="80"/>
      <c r="L175" s="80"/>
      <c r="M175" s="80"/>
      <c r="N175" s="80"/>
      <c r="O175" s="132">
        <f t="shared" si="5"/>
        <v>0</v>
      </c>
    </row>
    <row r="176" spans="1:15" ht="18.75" hidden="1">
      <c r="A176" s="71"/>
      <c r="B176" s="75" t="s">
        <v>223</v>
      </c>
      <c r="C176" s="76"/>
      <c r="D176" s="76"/>
      <c r="E176" s="80"/>
      <c r="F176" s="80"/>
      <c r="G176" s="80"/>
      <c r="H176" s="80"/>
      <c r="I176" s="80"/>
      <c r="J176" s="80"/>
      <c r="K176" s="80"/>
      <c r="L176" s="80"/>
      <c r="M176" s="80"/>
      <c r="N176" s="80"/>
      <c r="O176" s="132">
        <f t="shared" si="5"/>
        <v>0</v>
      </c>
    </row>
    <row r="177" spans="1:15" ht="18.75" hidden="1">
      <c r="A177" s="79" t="s">
        <v>34</v>
      </c>
      <c r="B177" s="87" t="s">
        <v>35</v>
      </c>
      <c r="C177" s="76"/>
      <c r="D177" s="76"/>
      <c r="E177" s="80"/>
      <c r="F177" s="80"/>
      <c r="G177" s="80"/>
      <c r="H177" s="80"/>
      <c r="I177" s="80"/>
      <c r="J177" s="80"/>
      <c r="K177" s="80"/>
      <c r="L177" s="80"/>
      <c r="M177" s="80"/>
      <c r="N177" s="80"/>
      <c r="O177" s="132">
        <f t="shared" si="5"/>
        <v>0</v>
      </c>
    </row>
    <row r="178" spans="1:15" ht="18.75" hidden="1">
      <c r="A178" s="71"/>
      <c r="B178" s="75" t="s">
        <v>223</v>
      </c>
      <c r="C178" s="76"/>
      <c r="D178" s="76"/>
      <c r="E178" s="80"/>
      <c r="F178" s="80"/>
      <c r="G178" s="80"/>
      <c r="H178" s="80"/>
      <c r="I178" s="80"/>
      <c r="J178" s="80"/>
      <c r="K178" s="80"/>
      <c r="L178" s="80"/>
      <c r="M178" s="80"/>
      <c r="N178" s="80"/>
      <c r="O178" s="132">
        <f t="shared" si="5"/>
        <v>0</v>
      </c>
    </row>
    <row r="179" spans="1:15" ht="18.75" hidden="1">
      <c r="A179" s="79" t="s">
        <v>136</v>
      </c>
      <c r="B179" s="87" t="s">
        <v>141</v>
      </c>
      <c r="C179" s="76"/>
      <c r="D179" s="76"/>
      <c r="E179" s="80"/>
      <c r="F179" s="80"/>
      <c r="G179" s="80"/>
      <c r="H179" s="80"/>
      <c r="I179" s="80"/>
      <c r="J179" s="80"/>
      <c r="K179" s="80"/>
      <c r="L179" s="80"/>
      <c r="M179" s="80"/>
      <c r="N179" s="80"/>
      <c r="O179" s="132">
        <f t="shared" si="5"/>
        <v>0</v>
      </c>
    </row>
    <row r="180" spans="1:15" ht="18.75" hidden="1">
      <c r="A180" s="71"/>
      <c r="B180" s="75" t="s">
        <v>223</v>
      </c>
      <c r="C180" s="76"/>
      <c r="D180" s="76"/>
      <c r="E180" s="80"/>
      <c r="F180" s="80"/>
      <c r="G180" s="80"/>
      <c r="H180" s="80"/>
      <c r="I180" s="80"/>
      <c r="J180" s="80"/>
      <c r="K180" s="80"/>
      <c r="L180" s="80"/>
      <c r="M180" s="80"/>
      <c r="N180" s="80"/>
      <c r="O180" s="132">
        <f t="shared" si="5"/>
        <v>0</v>
      </c>
    </row>
    <row r="181" spans="1:15" ht="39" customHeight="1" hidden="1">
      <c r="A181" s="79" t="s">
        <v>72</v>
      </c>
      <c r="B181" s="87" t="s">
        <v>36</v>
      </c>
      <c r="C181" s="76"/>
      <c r="D181" s="76"/>
      <c r="E181" s="80"/>
      <c r="F181" s="80"/>
      <c r="G181" s="80"/>
      <c r="H181" s="80"/>
      <c r="I181" s="80"/>
      <c r="J181" s="80"/>
      <c r="K181" s="80"/>
      <c r="L181" s="80"/>
      <c r="M181" s="80"/>
      <c r="N181" s="80"/>
      <c r="O181" s="132">
        <f t="shared" si="5"/>
        <v>0</v>
      </c>
    </row>
    <row r="182" spans="1:15" ht="23.25" customHeight="1" hidden="1">
      <c r="A182" s="71"/>
      <c r="B182" s="75" t="s">
        <v>223</v>
      </c>
      <c r="C182" s="76"/>
      <c r="D182" s="76"/>
      <c r="E182" s="80"/>
      <c r="F182" s="80"/>
      <c r="G182" s="80"/>
      <c r="H182" s="80"/>
      <c r="I182" s="80"/>
      <c r="J182" s="80"/>
      <c r="K182" s="80"/>
      <c r="L182" s="80"/>
      <c r="M182" s="80"/>
      <c r="N182" s="80"/>
      <c r="O182" s="132">
        <f t="shared" si="5"/>
        <v>0</v>
      </c>
    </row>
    <row r="183" spans="1:15" ht="36" customHeight="1" hidden="1">
      <c r="A183" s="79" t="s">
        <v>37</v>
      </c>
      <c r="B183" s="87" t="s">
        <v>38</v>
      </c>
      <c r="C183" s="76"/>
      <c r="D183" s="76"/>
      <c r="E183" s="80"/>
      <c r="F183" s="80"/>
      <c r="G183" s="80"/>
      <c r="H183" s="80"/>
      <c r="I183" s="80"/>
      <c r="J183" s="80"/>
      <c r="K183" s="80"/>
      <c r="L183" s="80"/>
      <c r="M183" s="80"/>
      <c r="N183" s="80"/>
      <c r="O183" s="132">
        <f t="shared" si="5"/>
        <v>0</v>
      </c>
    </row>
    <row r="184" spans="1:15" ht="23.25" customHeight="1" hidden="1">
      <c r="A184" s="71"/>
      <c r="B184" s="75" t="s">
        <v>223</v>
      </c>
      <c r="C184" s="76"/>
      <c r="D184" s="76"/>
      <c r="E184" s="80"/>
      <c r="F184" s="80"/>
      <c r="G184" s="80"/>
      <c r="H184" s="80"/>
      <c r="I184" s="80"/>
      <c r="J184" s="80"/>
      <c r="K184" s="80"/>
      <c r="L184" s="80"/>
      <c r="M184" s="80"/>
      <c r="N184" s="80"/>
      <c r="O184" s="132">
        <f t="shared" si="5"/>
        <v>0</v>
      </c>
    </row>
    <row r="185" spans="1:15" ht="18.75" hidden="1">
      <c r="A185" s="71" t="s">
        <v>112</v>
      </c>
      <c r="B185" s="75" t="s">
        <v>146</v>
      </c>
      <c r="C185" s="80"/>
      <c r="D185" s="80"/>
      <c r="E185" s="80"/>
      <c r="F185" s="80"/>
      <c r="G185" s="80"/>
      <c r="H185" s="80"/>
      <c r="I185" s="80"/>
      <c r="J185" s="80"/>
      <c r="K185" s="80"/>
      <c r="L185" s="80"/>
      <c r="M185" s="80"/>
      <c r="N185" s="80"/>
      <c r="O185" s="132">
        <f t="shared" si="5"/>
        <v>0</v>
      </c>
    </row>
    <row r="186" spans="1:15" ht="18.75" hidden="1">
      <c r="A186" s="71" t="s">
        <v>40</v>
      </c>
      <c r="B186" s="75" t="s">
        <v>41</v>
      </c>
      <c r="C186" s="80"/>
      <c r="D186" s="80"/>
      <c r="E186" s="80"/>
      <c r="F186" s="80"/>
      <c r="G186" s="80"/>
      <c r="H186" s="80"/>
      <c r="I186" s="80"/>
      <c r="J186" s="80"/>
      <c r="K186" s="80"/>
      <c r="L186" s="80"/>
      <c r="M186" s="80"/>
      <c r="N186" s="80"/>
      <c r="O186" s="132">
        <f t="shared" si="5"/>
        <v>0</v>
      </c>
    </row>
    <row r="187" spans="1:15" ht="18.75" hidden="1">
      <c r="A187" s="71" t="s">
        <v>73</v>
      </c>
      <c r="B187" s="75" t="s">
        <v>206</v>
      </c>
      <c r="C187" s="80"/>
      <c r="D187" s="80"/>
      <c r="E187" s="80"/>
      <c r="F187" s="80"/>
      <c r="G187" s="80"/>
      <c r="H187" s="80"/>
      <c r="I187" s="80"/>
      <c r="J187" s="80"/>
      <c r="K187" s="80"/>
      <c r="L187" s="80"/>
      <c r="M187" s="80"/>
      <c r="N187" s="80"/>
      <c r="O187" s="132">
        <f t="shared" si="5"/>
        <v>0</v>
      </c>
    </row>
    <row r="188" spans="1:15" ht="75" hidden="1">
      <c r="A188" s="71" t="s">
        <v>470</v>
      </c>
      <c r="B188" s="75" t="s">
        <v>472</v>
      </c>
      <c r="C188" s="80"/>
      <c r="D188" s="80"/>
      <c r="E188" s="80"/>
      <c r="F188" s="80"/>
      <c r="G188" s="80"/>
      <c r="H188" s="80"/>
      <c r="I188" s="80"/>
      <c r="J188" s="80"/>
      <c r="K188" s="80"/>
      <c r="L188" s="80"/>
      <c r="M188" s="80"/>
      <c r="N188" s="80"/>
      <c r="O188" s="132">
        <f t="shared" si="5"/>
        <v>0</v>
      </c>
    </row>
    <row r="189" spans="1:15" ht="27" customHeight="1" hidden="1">
      <c r="A189" s="71" t="s">
        <v>74</v>
      </c>
      <c r="B189" s="75" t="s">
        <v>153</v>
      </c>
      <c r="C189" s="80"/>
      <c r="D189" s="80"/>
      <c r="E189" s="80"/>
      <c r="F189" s="80"/>
      <c r="G189" s="80"/>
      <c r="H189" s="80"/>
      <c r="I189" s="80"/>
      <c r="J189" s="80"/>
      <c r="K189" s="80"/>
      <c r="L189" s="80"/>
      <c r="M189" s="80"/>
      <c r="N189" s="80"/>
      <c r="O189" s="132">
        <f t="shared" si="5"/>
        <v>0</v>
      </c>
    </row>
    <row r="190" spans="1:15" ht="44.25" customHeight="1" hidden="1">
      <c r="A190" s="71" t="s">
        <v>97</v>
      </c>
      <c r="B190" s="91" t="s">
        <v>39</v>
      </c>
      <c r="C190" s="76"/>
      <c r="D190" s="76"/>
      <c r="E190" s="80"/>
      <c r="F190" s="80"/>
      <c r="G190" s="80"/>
      <c r="H190" s="80"/>
      <c r="I190" s="80"/>
      <c r="J190" s="80"/>
      <c r="K190" s="80"/>
      <c r="L190" s="80"/>
      <c r="M190" s="80"/>
      <c r="N190" s="80"/>
      <c r="O190" s="132">
        <f t="shared" si="5"/>
        <v>0</v>
      </c>
    </row>
    <row r="191" spans="1:15" ht="34.5" customHeight="1" hidden="1">
      <c r="A191" s="71"/>
      <c r="B191" s="91"/>
      <c r="C191" s="76"/>
      <c r="D191" s="76"/>
      <c r="E191" s="80"/>
      <c r="F191" s="80"/>
      <c r="G191" s="80"/>
      <c r="H191" s="80"/>
      <c r="I191" s="80"/>
      <c r="J191" s="80"/>
      <c r="K191" s="80"/>
      <c r="L191" s="80"/>
      <c r="M191" s="80"/>
      <c r="N191" s="80"/>
      <c r="O191" s="132">
        <f t="shared" si="5"/>
        <v>0</v>
      </c>
    </row>
    <row r="192" spans="1:15" ht="26.25" customHeight="1" hidden="1">
      <c r="A192" s="71"/>
      <c r="B192" s="75" t="s">
        <v>223</v>
      </c>
      <c r="C192" s="76"/>
      <c r="D192" s="76"/>
      <c r="E192" s="80"/>
      <c r="F192" s="80"/>
      <c r="G192" s="80"/>
      <c r="H192" s="80"/>
      <c r="I192" s="80"/>
      <c r="J192" s="80"/>
      <c r="K192" s="80"/>
      <c r="L192" s="80"/>
      <c r="M192" s="80"/>
      <c r="N192" s="80"/>
      <c r="O192" s="132">
        <f t="shared" si="5"/>
        <v>0</v>
      </c>
    </row>
    <row r="193" spans="1:15" ht="46.5" customHeight="1" hidden="1">
      <c r="A193" s="71" t="s">
        <v>96</v>
      </c>
      <c r="B193" s="75" t="s">
        <v>188</v>
      </c>
      <c r="C193" s="80"/>
      <c r="D193" s="80"/>
      <c r="E193" s="80"/>
      <c r="F193" s="80"/>
      <c r="G193" s="80"/>
      <c r="H193" s="80"/>
      <c r="I193" s="80"/>
      <c r="J193" s="80"/>
      <c r="K193" s="80"/>
      <c r="L193" s="80"/>
      <c r="M193" s="80"/>
      <c r="N193" s="80"/>
      <c r="O193" s="132">
        <f t="shared" si="5"/>
        <v>0</v>
      </c>
    </row>
    <row r="194" spans="1:15" ht="0.75" customHeight="1" hidden="1">
      <c r="A194" s="71" t="s">
        <v>131</v>
      </c>
      <c r="B194" s="75" t="s">
        <v>215</v>
      </c>
      <c r="C194" s="80"/>
      <c r="D194" s="80"/>
      <c r="E194" s="80"/>
      <c r="F194" s="80"/>
      <c r="G194" s="80"/>
      <c r="H194" s="80"/>
      <c r="I194" s="80"/>
      <c r="J194" s="80"/>
      <c r="K194" s="80"/>
      <c r="L194" s="80"/>
      <c r="M194" s="80"/>
      <c r="N194" s="80"/>
      <c r="O194" s="132">
        <f t="shared" si="5"/>
        <v>0</v>
      </c>
    </row>
    <row r="195" spans="1:15" ht="20.25" customHeight="1" hidden="1">
      <c r="A195" s="71"/>
      <c r="B195" s="75" t="s">
        <v>223</v>
      </c>
      <c r="C195" s="80"/>
      <c r="D195" s="80"/>
      <c r="E195" s="80"/>
      <c r="F195" s="80"/>
      <c r="G195" s="80"/>
      <c r="H195" s="80"/>
      <c r="I195" s="80"/>
      <c r="J195" s="80"/>
      <c r="K195" s="80"/>
      <c r="L195" s="80"/>
      <c r="M195" s="80"/>
      <c r="N195" s="80"/>
      <c r="O195" s="132">
        <f t="shared" si="5"/>
        <v>0</v>
      </c>
    </row>
    <row r="196" spans="1:15" ht="37.5" customHeight="1" hidden="1">
      <c r="A196" s="79" t="s">
        <v>131</v>
      </c>
      <c r="B196" s="75" t="s">
        <v>215</v>
      </c>
      <c r="C196" s="80"/>
      <c r="D196" s="80"/>
      <c r="E196" s="80"/>
      <c r="F196" s="80"/>
      <c r="G196" s="80"/>
      <c r="H196" s="80"/>
      <c r="I196" s="80"/>
      <c r="J196" s="80"/>
      <c r="K196" s="80"/>
      <c r="L196" s="80"/>
      <c r="M196" s="80"/>
      <c r="N196" s="80"/>
      <c r="O196" s="132">
        <f t="shared" si="5"/>
        <v>0</v>
      </c>
    </row>
    <row r="197" spans="1:15" ht="25.5" customHeight="1" hidden="1">
      <c r="A197" s="79"/>
      <c r="B197" s="75" t="s">
        <v>223</v>
      </c>
      <c r="C197" s="80"/>
      <c r="D197" s="80"/>
      <c r="E197" s="80"/>
      <c r="F197" s="80"/>
      <c r="G197" s="80"/>
      <c r="H197" s="80"/>
      <c r="I197" s="80"/>
      <c r="J197" s="80"/>
      <c r="K197" s="80"/>
      <c r="L197" s="80"/>
      <c r="M197" s="80"/>
      <c r="N197" s="80"/>
      <c r="O197" s="132">
        <f t="shared" si="5"/>
        <v>0</v>
      </c>
    </row>
    <row r="198" spans="1:15" ht="25.5" customHeight="1" hidden="1">
      <c r="A198" s="79"/>
      <c r="B198" s="77" t="s">
        <v>578</v>
      </c>
      <c r="C198" s="81"/>
      <c r="D198" s="80"/>
      <c r="E198" s="80"/>
      <c r="F198" s="80"/>
      <c r="G198" s="80"/>
      <c r="H198" s="80"/>
      <c r="I198" s="80"/>
      <c r="J198" s="80"/>
      <c r="K198" s="80"/>
      <c r="L198" s="80"/>
      <c r="M198" s="80"/>
      <c r="N198" s="80"/>
      <c r="O198" s="132">
        <f t="shared" si="5"/>
        <v>0</v>
      </c>
    </row>
    <row r="199" spans="1:15" ht="34.5" customHeight="1" hidden="1">
      <c r="A199" s="71" t="s">
        <v>81</v>
      </c>
      <c r="B199" s="75" t="s">
        <v>150</v>
      </c>
      <c r="C199" s="80"/>
      <c r="D199" s="80"/>
      <c r="E199" s="80"/>
      <c r="F199" s="80"/>
      <c r="G199" s="80"/>
      <c r="H199" s="80"/>
      <c r="I199" s="80"/>
      <c r="J199" s="80"/>
      <c r="K199" s="80"/>
      <c r="L199" s="80"/>
      <c r="M199" s="80"/>
      <c r="N199" s="80"/>
      <c r="O199" s="132">
        <f t="shared" si="5"/>
        <v>0</v>
      </c>
    </row>
    <row r="200" spans="1:15" ht="25.5" customHeight="1" hidden="1">
      <c r="A200" s="79"/>
      <c r="B200" s="77" t="s">
        <v>444</v>
      </c>
      <c r="C200" s="81"/>
      <c r="D200" s="80"/>
      <c r="E200" s="80"/>
      <c r="F200" s="80"/>
      <c r="G200" s="80"/>
      <c r="H200" s="80"/>
      <c r="I200" s="80"/>
      <c r="J200" s="80"/>
      <c r="K200" s="80"/>
      <c r="L200" s="80"/>
      <c r="M200" s="80"/>
      <c r="N200" s="80"/>
      <c r="O200" s="132">
        <f t="shared" si="5"/>
        <v>0</v>
      </c>
    </row>
    <row r="201" spans="1:15" ht="42.75" customHeight="1" hidden="1">
      <c r="A201" s="71" t="s">
        <v>139</v>
      </c>
      <c r="B201" s="75" t="s">
        <v>198</v>
      </c>
      <c r="C201" s="80"/>
      <c r="D201" s="80"/>
      <c r="E201" s="80"/>
      <c r="F201" s="80"/>
      <c r="G201" s="80"/>
      <c r="H201" s="80"/>
      <c r="I201" s="80"/>
      <c r="J201" s="80"/>
      <c r="K201" s="80"/>
      <c r="L201" s="80"/>
      <c r="M201" s="80"/>
      <c r="N201" s="80"/>
      <c r="O201" s="132">
        <f t="shared" si="5"/>
        <v>0</v>
      </c>
    </row>
    <row r="202" spans="1:15" ht="25.5" customHeight="1" hidden="1">
      <c r="A202" s="97" t="s">
        <v>471</v>
      </c>
      <c r="B202" s="72" t="s">
        <v>510</v>
      </c>
      <c r="C202" s="74">
        <v>18</v>
      </c>
      <c r="D202" s="80"/>
      <c r="E202" s="74">
        <v>0</v>
      </c>
      <c r="F202" s="74">
        <v>0</v>
      </c>
      <c r="G202" s="74">
        <v>0</v>
      </c>
      <c r="H202" s="74">
        <v>0</v>
      </c>
      <c r="I202" s="74">
        <v>0</v>
      </c>
      <c r="J202" s="74">
        <v>0</v>
      </c>
      <c r="K202" s="74">
        <v>0</v>
      </c>
      <c r="L202" s="74">
        <v>0</v>
      </c>
      <c r="M202" s="74">
        <v>0</v>
      </c>
      <c r="N202" s="74">
        <v>0</v>
      </c>
      <c r="O202" s="132">
        <f t="shared" si="5"/>
        <v>18</v>
      </c>
    </row>
    <row r="203" spans="1:15" ht="25.5" customHeight="1" hidden="1">
      <c r="A203" s="71" t="s">
        <v>74</v>
      </c>
      <c r="B203" s="75" t="s">
        <v>153</v>
      </c>
      <c r="C203" s="80"/>
      <c r="D203" s="80"/>
      <c r="E203" s="80"/>
      <c r="F203" s="80"/>
      <c r="G203" s="80"/>
      <c r="H203" s="80"/>
      <c r="I203" s="80"/>
      <c r="J203" s="80"/>
      <c r="K203" s="80"/>
      <c r="L203" s="80"/>
      <c r="M203" s="80"/>
      <c r="N203" s="80"/>
      <c r="O203" s="132">
        <f t="shared" si="5"/>
        <v>0</v>
      </c>
    </row>
    <row r="204" spans="1:15" ht="25.5" customHeight="1" hidden="1">
      <c r="A204" s="71"/>
      <c r="B204" s="75" t="s">
        <v>446</v>
      </c>
      <c r="C204" s="80"/>
      <c r="D204" s="80"/>
      <c r="E204" s="80"/>
      <c r="F204" s="80"/>
      <c r="G204" s="80"/>
      <c r="H204" s="80"/>
      <c r="I204" s="80"/>
      <c r="J204" s="80"/>
      <c r="K204" s="80"/>
      <c r="L204" s="80"/>
      <c r="M204" s="80"/>
      <c r="N204" s="80"/>
      <c r="O204" s="132">
        <f t="shared" si="5"/>
        <v>0</v>
      </c>
    </row>
    <row r="205" spans="1:15" ht="25.5" customHeight="1" hidden="1">
      <c r="A205" s="79"/>
      <c r="B205" s="77"/>
      <c r="C205" s="81"/>
      <c r="D205" s="80"/>
      <c r="E205" s="80"/>
      <c r="F205" s="80"/>
      <c r="G205" s="80"/>
      <c r="H205" s="80"/>
      <c r="I205" s="80"/>
      <c r="J205" s="80"/>
      <c r="K205" s="80"/>
      <c r="L205" s="80"/>
      <c r="M205" s="80"/>
      <c r="N205" s="80"/>
      <c r="O205" s="132">
        <f t="shared" si="5"/>
        <v>0</v>
      </c>
    </row>
    <row r="206" spans="1:15" ht="25.5" customHeight="1" hidden="1">
      <c r="A206" s="79"/>
      <c r="B206" s="77"/>
      <c r="C206" s="81"/>
      <c r="D206" s="80"/>
      <c r="E206" s="80"/>
      <c r="F206" s="80"/>
      <c r="G206" s="80"/>
      <c r="H206" s="80"/>
      <c r="I206" s="80"/>
      <c r="J206" s="80"/>
      <c r="K206" s="80"/>
      <c r="L206" s="80"/>
      <c r="M206" s="80"/>
      <c r="N206" s="80"/>
      <c r="O206" s="132">
        <f t="shared" si="5"/>
        <v>0</v>
      </c>
    </row>
    <row r="207" spans="1:15" ht="25.5" customHeight="1" hidden="1">
      <c r="A207" s="79"/>
      <c r="B207" s="77"/>
      <c r="C207" s="81"/>
      <c r="D207" s="80"/>
      <c r="E207" s="80"/>
      <c r="F207" s="80"/>
      <c r="G207" s="80"/>
      <c r="H207" s="80"/>
      <c r="I207" s="80"/>
      <c r="J207" s="80"/>
      <c r="K207" s="80"/>
      <c r="L207" s="80"/>
      <c r="M207" s="80"/>
      <c r="N207" s="80"/>
      <c r="O207" s="132">
        <f t="shared" si="5"/>
        <v>0</v>
      </c>
    </row>
    <row r="208" spans="1:17" ht="18.75">
      <c r="A208" s="92">
        <v>24</v>
      </c>
      <c r="B208" s="72" t="s">
        <v>195</v>
      </c>
      <c r="C208" s="74">
        <f>SUM(C209+C211+C213+C218)</f>
        <v>18</v>
      </c>
      <c r="D208" s="74"/>
      <c r="E208" s="74">
        <f aca="true" t="shared" si="6" ref="E208:N208">SUM(E209+E211+E213+E214+E218+E215)</f>
        <v>0</v>
      </c>
      <c r="F208" s="74">
        <f t="shared" si="6"/>
        <v>18</v>
      </c>
      <c r="G208" s="74">
        <f t="shared" si="6"/>
        <v>0</v>
      </c>
      <c r="H208" s="74">
        <f t="shared" si="6"/>
        <v>0</v>
      </c>
      <c r="I208" s="74">
        <f t="shared" si="6"/>
        <v>0</v>
      </c>
      <c r="J208" s="74">
        <f t="shared" si="6"/>
        <v>0</v>
      </c>
      <c r="K208" s="74">
        <f t="shared" si="6"/>
        <v>0</v>
      </c>
      <c r="L208" s="74">
        <f t="shared" si="6"/>
        <v>0</v>
      </c>
      <c r="M208" s="74">
        <f t="shared" si="6"/>
        <v>0</v>
      </c>
      <c r="N208" s="74">
        <f t="shared" si="6"/>
        <v>0</v>
      </c>
      <c r="O208" s="132">
        <f t="shared" si="5"/>
        <v>18</v>
      </c>
      <c r="P208" s="32"/>
      <c r="Q208" s="32"/>
    </row>
    <row r="209" spans="1:17" ht="18.75" hidden="1">
      <c r="A209" s="71" t="s">
        <v>75</v>
      </c>
      <c r="B209" s="75" t="s">
        <v>76</v>
      </c>
      <c r="C209" s="89"/>
      <c r="D209" s="76"/>
      <c r="E209" s="76"/>
      <c r="F209" s="76"/>
      <c r="G209" s="76"/>
      <c r="H209" s="89"/>
      <c r="I209" s="76"/>
      <c r="J209" s="76"/>
      <c r="K209" s="76"/>
      <c r="L209" s="76"/>
      <c r="M209" s="76"/>
      <c r="N209" s="76"/>
      <c r="O209" s="132">
        <f t="shared" si="5"/>
        <v>0</v>
      </c>
      <c r="P209" s="139"/>
      <c r="Q209" s="32"/>
    </row>
    <row r="210" spans="1:17" ht="17.25" customHeight="1" hidden="1">
      <c r="A210" s="71"/>
      <c r="B210" s="77" t="s">
        <v>578</v>
      </c>
      <c r="C210" s="94"/>
      <c r="D210" s="76"/>
      <c r="E210" s="76"/>
      <c r="F210" s="76"/>
      <c r="G210" s="76"/>
      <c r="H210" s="89"/>
      <c r="I210" s="76"/>
      <c r="J210" s="76"/>
      <c r="K210" s="76"/>
      <c r="L210" s="76"/>
      <c r="M210" s="76"/>
      <c r="N210" s="76"/>
      <c r="O210" s="132">
        <f t="shared" si="5"/>
        <v>0</v>
      </c>
      <c r="P210" s="139"/>
      <c r="Q210" s="32"/>
    </row>
    <row r="211" spans="1:17" ht="18.75" hidden="1">
      <c r="A211" s="71" t="s">
        <v>77</v>
      </c>
      <c r="B211" s="75" t="s">
        <v>207</v>
      </c>
      <c r="C211" s="89"/>
      <c r="D211" s="76"/>
      <c r="E211" s="76"/>
      <c r="F211" s="76"/>
      <c r="G211" s="76"/>
      <c r="H211" s="89"/>
      <c r="I211" s="76"/>
      <c r="J211" s="76"/>
      <c r="K211" s="76"/>
      <c r="L211" s="76"/>
      <c r="M211" s="76"/>
      <c r="N211" s="76"/>
      <c r="O211" s="132">
        <f t="shared" si="5"/>
        <v>0</v>
      </c>
      <c r="P211" s="139"/>
      <c r="Q211" s="32"/>
    </row>
    <row r="212" spans="1:17" ht="37.5" hidden="1">
      <c r="A212" s="71"/>
      <c r="B212" s="77" t="s">
        <v>578</v>
      </c>
      <c r="C212" s="94"/>
      <c r="D212" s="76"/>
      <c r="E212" s="76"/>
      <c r="F212" s="76"/>
      <c r="G212" s="76"/>
      <c r="H212" s="89"/>
      <c r="I212" s="76"/>
      <c r="J212" s="76"/>
      <c r="K212" s="76"/>
      <c r="L212" s="76"/>
      <c r="M212" s="76"/>
      <c r="N212" s="76"/>
      <c r="O212" s="132">
        <f t="shared" si="5"/>
        <v>0</v>
      </c>
      <c r="P212" s="139"/>
      <c r="Q212" s="32"/>
    </row>
    <row r="213" spans="1:17" ht="18.75">
      <c r="A213" s="71" t="s">
        <v>78</v>
      </c>
      <c r="B213" s="75" t="s">
        <v>208</v>
      </c>
      <c r="C213" s="89">
        <v>18</v>
      </c>
      <c r="D213" s="76"/>
      <c r="E213" s="76"/>
      <c r="F213" s="76">
        <v>18</v>
      </c>
      <c r="G213" s="76"/>
      <c r="H213" s="89"/>
      <c r="I213" s="76"/>
      <c r="J213" s="76"/>
      <c r="K213" s="76"/>
      <c r="L213" s="76"/>
      <c r="M213" s="76"/>
      <c r="N213" s="76"/>
      <c r="O213" s="132">
        <f t="shared" si="5"/>
        <v>18</v>
      </c>
      <c r="P213" s="139"/>
      <c r="Q213" s="32"/>
    </row>
    <row r="214" spans="1:17" ht="18.75" hidden="1">
      <c r="A214" s="71" t="s">
        <v>79</v>
      </c>
      <c r="B214" s="75" t="s">
        <v>149</v>
      </c>
      <c r="C214" s="89"/>
      <c r="D214" s="76"/>
      <c r="E214" s="76"/>
      <c r="F214" s="76"/>
      <c r="G214" s="76"/>
      <c r="H214" s="89"/>
      <c r="I214" s="76"/>
      <c r="J214" s="76"/>
      <c r="K214" s="76"/>
      <c r="L214" s="76"/>
      <c r="M214" s="76"/>
      <c r="N214" s="76"/>
      <c r="O214" s="132">
        <f t="shared" si="5"/>
        <v>0</v>
      </c>
      <c r="P214" s="139"/>
      <c r="Q214" s="32"/>
    </row>
    <row r="215" spans="1:17" ht="74.25" customHeight="1" hidden="1">
      <c r="A215" s="71"/>
      <c r="B215" s="75"/>
      <c r="C215" s="80"/>
      <c r="D215" s="80"/>
      <c r="E215" s="80"/>
      <c r="F215" s="80"/>
      <c r="G215" s="80"/>
      <c r="H215" s="80"/>
      <c r="I215" s="80"/>
      <c r="J215" s="80"/>
      <c r="K215" s="80"/>
      <c r="L215" s="80"/>
      <c r="M215" s="80"/>
      <c r="N215" s="80"/>
      <c r="O215" s="132">
        <f t="shared" si="5"/>
        <v>0</v>
      </c>
      <c r="P215" s="32"/>
      <c r="Q215" s="32"/>
    </row>
    <row r="216" spans="1:17" ht="20.25" customHeight="1" hidden="1">
      <c r="A216" s="71"/>
      <c r="B216" s="75"/>
      <c r="C216" s="80"/>
      <c r="D216" s="80"/>
      <c r="E216" s="80"/>
      <c r="F216" s="80"/>
      <c r="G216" s="80"/>
      <c r="H216" s="80"/>
      <c r="I216" s="80"/>
      <c r="J216" s="80"/>
      <c r="K216" s="80"/>
      <c r="L216" s="80"/>
      <c r="M216" s="80"/>
      <c r="N216" s="80"/>
      <c r="O216" s="132">
        <f t="shared" si="5"/>
        <v>0</v>
      </c>
      <c r="P216" s="32"/>
      <c r="Q216" s="32"/>
    </row>
    <row r="217" spans="1:17" ht="20.25" customHeight="1" hidden="1">
      <c r="A217" s="71"/>
      <c r="B217" s="77" t="s">
        <v>578</v>
      </c>
      <c r="C217" s="94"/>
      <c r="D217" s="80"/>
      <c r="E217" s="80"/>
      <c r="F217" s="80"/>
      <c r="G217" s="80"/>
      <c r="H217" s="80"/>
      <c r="I217" s="80"/>
      <c r="J217" s="80"/>
      <c r="K217" s="80"/>
      <c r="L217" s="80"/>
      <c r="M217" s="80"/>
      <c r="N217" s="80"/>
      <c r="O217" s="132">
        <f t="shared" si="5"/>
        <v>0</v>
      </c>
      <c r="P217" s="32"/>
      <c r="Q217" s="32"/>
    </row>
    <row r="218" spans="1:17" ht="18.75" hidden="1">
      <c r="A218" s="71" t="s">
        <v>102</v>
      </c>
      <c r="B218" s="75" t="s">
        <v>445</v>
      </c>
      <c r="C218" s="89"/>
      <c r="D218" s="76"/>
      <c r="E218" s="76"/>
      <c r="F218" s="80"/>
      <c r="G218" s="80"/>
      <c r="H218" s="80"/>
      <c r="I218" s="80"/>
      <c r="J218" s="80"/>
      <c r="K218" s="80"/>
      <c r="L218" s="80"/>
      <c r="M218" s="80"/>
      <c r="N218" s="80"/>
      <c r="O218" s="132">
        <f t="shared" si="5"/>
        <v>0</v>
      </c>
      <c r="P218" s="32"/>
      <c r="Q218" s="32"/>
    </row>
    <row r="219" spans="1:17" ht="19.5" hidden="1">
      <c r="A219" s="92"/>
      <c r="B219" s="134"/>
      <c r="C219" s="80"/>
      <c r="D219" s="80"/>
      <c r="E219" s="80"/>
      <c r="F219" s="80"/>
      <c r="G219" s="80"/>
      <c r="H219" s="80"/>
      <c r="I219" s="80"/>
      <c r="J219" s="80"/>
      <c r="K219" s="80"/>
      <c r="L219" s="80"/>
      <c r="M219" s="80"/>
      <c r="N219" s="80"/>
      <c r="O219" s="132">
        <f t="shared" si="5"/>
        <v>0</v>
      </c>
      <c r="P219" s="32"/>
      <c r="Q219" s="32"/>
    </row>
    <row r="220" spans="1:17" ht="70.5" customHeight="1" hidden="1">
      <c r="A220" s="95"/>
      <c r="B220" s="75"/>
      <c r="C220" s="80"/>
      <c r="D220" s="80"/>
      <c r="E220" s="80"/>
      <c r="F220" s="80"/>
      <c r="G220" s="80"/>
      <c r="H220" s="80"/>
      <c r="I220" s="80"/>
      <c r="J220" s="80"/>
      <c r="K220" s="80"/>
      <c r="L220" s="80"/>
      <c r="M220" s="80"/>
      <c r="N220" s="80"/>
      <c r="O220" s="132">
        <f t="shared" si="5"/>
        <v>0</v>
      </c>
      <c r="P220" s="32"/>
      <c r="Q220" s="32"/>
    </row>
    <row r="221" spans="1:17" ht="19.5" hidden="1">
      <c r="A221" s="140">
        <v>76</v>
      </c>
      <c r="B221" s="134" t="s">
        <v>209</v>
      </c>
      <c r="C221" s="74"/>
      <c r="D221" s="74"/>
      <c r="E221" s="74">
        <f aca="true" t="shared" si="7" ref="E221:N221">E223+E224+E225+E222+E226+E232</f>
        <v>0</v>
      </c>
      <c r="F221" s="74">
        <f t="shared" si="7"/>
        <v>0</v>
      </c>
      <c r="G221" s="74">
        <f t="shared" si="7"/>
        <v>0</v>
      </c>
      <c r="H221" s="74">
        <f t="shared" si="7"/>
        <v>0</v>
      </c>
      <c r="I221" s="74">
        <f t="shared" si="7"/>
        <v>0</v>
      </c>
      <c r="J221" s="74">
        <f t="shared" si="7"/>
        <v>0</v>
      </c>
      <c r="K221" s="74">
        <f t="shared" si="7"/>
        <v>0</v>
      </c>
      <c r="L221" s="74">
        <f t="shared" si="7"/>
        <v>0</v>
      </c>
      <c r="M221" s="74">
        <f t="shared" si="7"/>
        <v>0</v>
      </c>
      <c r="N221" s="74">
        <f t="shared" si="7"/>
        <v>0</v>
      </c>
      <c r="O221" s="132">
        <f t="shared" si="5"/>
        <v>0</v>
      </c>
      <c r="P221" s="32"/>
      <c r="Q221" s="32"/>
    </row>
    <row r="222" spans="1:15" ht="18.75" customHeight="1" hidden="1">
      <c r="A222" s="95">
        <v>250306</v>
      </c>
      <c r="B222" s="75" t="s">
        <v>210</v>
      </c>
      <c r="C222" s="80"/>
      <c r="D222" s="80"/>
      <c r="E222" s="80"/>
      <c r="F222" s="80"/>
      <c r="G222" s="80"/>
      <c r="H222" s="80"/>
      <c r="I222" s="80"/>
      <c r="J222" s="80"/>
      <c r="K222" s="80"/>
      <c r="L222" s="80"/>
      <c r="M222" s="80"/>
      <c r="N222" s="80"/>
      <c r="O222" s="132">
        <f t="shared" si="5"/>
        <v>0</v>
      </c>
    </row>
    <row r="223" spans="1:15" ht="37.5" hidden="1">
      <c r="A223" s="95">
        <v>250311</v>
      </c>
      <c r="B223" s="75" t="s">
        <v>211</v>
      </c>
      <c r="C223" s="80"/>
      <c r="D223" s="80"/>
      <c r="E223" s="80"/>
      <c r="F223" s="80"/>
      <c r="G223" s="80"/>
      <c r="H223" s="80"/>
      <c r="I223" s="80"/>
      <c r="J223" s="80"/>
      <c r="K223" s="80"/>
      <c r="L223" s="80"/>
      <c r="M223" s="80"/>
      <c r="N223" s="80"/>
      <c r="O223" s="132">
        <f t="shared" si="5"/>
        <v>0</v>
      </c>
    </row>
    <row r="224" spans="1:15" ht="18.75" hidden="1">
      <c r="A224" s="141"/>
      <c r="B224" s="142"/>
      <c r="C224" s="143"/>
      <c r="D224" s="143"/>
      <c r="E224" s="143"/>
      <c r="F224" s="143"/>
      <c r="G224" s="143"/>
      <c r="H224" s="143"/>
      <c r="I224" s="143"/>
      <c r="J224" s="143"/>
      <c r="K224" s="143"/>
      <c r="L224" s="143"/>
      <c r="M224" s="143"/>
      <c r="N224" s="143"/>
      <c r="O224" s="132">
        <f t="shared" si="5"/>
        <v>0</v>
      </c>
    </row>
    <row r="225" spans="1:15" ht="93.75" hidden="1">
      <c r="A225" s="141">
        <v>250343</v>
      </c>
      <c r="B225" s="144" t="s">
        <v>191</v>
      </c>
      <c r="C225" s="143"/>
      <c r="D225" s="143"/>
      <c r="E225" s="143"/>
      <c r="F225" s="143"/>
      <c r="G225" s="143"/>
      <c r="H225" s="143"/>
      <c r="I225" s="143"/>
      <c r="J225" s="143"/>
      <c r="K225" s="143"/>
      <c r="L225" s="143"/>
      <c r="M225" s="143"/>
      <c r="N225" s="143"/>
      <c r="O225" s="132">
        <f t="shared" si="5"/>
        <v>0</v>
      </c>
    </row>
    <row r="226" spans="1:15" ht="56.25" hidden="1">
      <c r="A226" s="95">
        <v>250354</v>
      </c>
      <c r="B226" s="145" t="s">
        <v>461</v>
      </c>
      <c r="C226" s="80"/>
      <c r="D226" s="143"/>
      <c r="E226" s="143"/>
      <c r="F226" s="143"/>
      <c r="G226" s="143"/>
      <c r="H226" s="143"/>
      <c r="I226" s="143"/>
      <c r="J226" s="143"/>
      <c r="K226" s="143"/>
      <c r="L226" s="143"/>
      <c r="M226" s="143"/>
      <c r="N226" s="143"/>
      <c r="O226" s="132">
        <f t="shared" si="5"/>
        <v>0</v>
      </c>
    </row>
    <row r="227" spans="1:15" ht="18.75" hidden="1">
      <c r="A227" s="95"/>
      <c r="B227" s="146" t="s">
        <v>476</v>
      </c>
      <c r="C227" s="80"/>
      <c r="D227" s="143"/>
      <c r="E227" s="143"/>
      <c r="F227" s="143"/>
      <c r="G227" s="143"/>
      <c r="H227" s="143"/>
      <c r="I227" s="143"/>
      <c r="J227" s="143"/>
      <c r="K227" s="143"/>
      <c r="L227" s="143"/>
      <c r="M227" s="143"/>
      <c r="N227" s="143"/>
      <c r="O227" s="132">
        <f t="shared" si="5"/>
        <v>0</v>
      </c>
    </row>
    <row r="228" spans="1:15" ht="37.5" hidden="1">
      <c r="A228" s="95"/>
      <c r="B228" s="82" t="s">
        <v>11</v>
      </c>
      <c r="C228" s="80"/>
      <c r="D228" s="143"/>
      <c r="E228" s="143"/>
      <c r="F228" s="143"/>
      <c r="G228" s="143"/>
      <c r="H228" s="143"/>
      <c r="I228" s="143"/>
      <c r="J228" s="143"/>
      <c r="K228" s="143"/>
      <c r="L228" s="143"/>
      <c r="M228" s="143"/>
      <c r="N228" s="143"/>
      <c r="O228" s="132">
        <f t="shared" si="5"/>
        <v>0</v>
      </c>
    </row>
    <row r="229" spans="1:15" ht="18.75" hidden="1">
      <c r="A229" s="95"/>
      <c r="B229" s="147"/>
      <c r="C229" s="80"/>
      <c r="D229" s="143"/>
      <c r="E229" s="143"/>
      <c r="F229" s="143"/>
      <c r="G229" s="143"/>
      <c r="H229" s="143"/>
      <c r="I229" s="143"/>
      <c r="J229" s="143"/>
      <c r="K229" s="143"/>
      <c r="L229" s="143"/>
      <c r="M229" s="143"/>
      <c r="N229" s="143"/>
      <c r="O229" s="132">
        <f t="shared" si="5"/>
        <v>0</v>
      </c>
    </row>
    <row r="230" spans="1:15" ht="75" hidden="1">
      <c r="A230" s="95"/>
      <c r="B230" s="141" t="s">
        <v>10</v>
      </c>
      <c r="C230" s="80"/>
      <c r="D230" s="143"/>
      <c r="E230" s="143"/>
      <c r="F230" s="143"/>
      <c r="G230" s="143"/>
      <c r="H230" s="143"/>
      <c r="I230" s="143"/>
      <c r="J230" s="143"/>
      <c r="K230" s="143"/>
      <c r="L230" s="143"/>
      <c r="M230" s="143"/>
      <c r="N230" s="143"/>
      <c r="O230" s="132">
        <f aca="true" t="shared" si="8" ref="O230:O237">SUM(H230+C230)</f>
        <v>0</v>
      </c>
    </row>
    <row r="231" spans="1:15" ht="18.75" hidden="1">
      <c r="A231" s="95"/>
      <c r="B231" s="75"/>
      <c r="C231" s="80"/>
      <c r="D231" s="143"/>
      <c r="E231" s="143"/>
      <c r="F231" s="143"/>
      <c r="G231" s="143"/>
      <c r="H231" s="143"/>
      <c r="I231" s="143"/>
      <c r="J231" s="143"/>
      <c r="K231" s="143"/>
      <c r="L231" s="143"/>
      <c r="M231" s="143"/>
      <c r="N231" s="143"/>
      <c r="O231" s="132">
        <f t="shared" si="8"/>
        <v>0</v>
      </c>
    </row>
    <row r="232" spans="1:15" ht="68.25" customHeight="1" hidden="1">
      <c r="A232" s="95"/>
      <c r="B232" s="75" t="s">
        <v>224</v>
      </c>
      <c r="C232" s="80"/>
      <c r="D232" s="143"/>
      <c r="E232" s="143"/>
      <c r="F232" s="143"/>
      <c r="G232" s="143"/>
      <c r="H232" s="143"/>
      <c r="I232" s="143"/>
      <c r="J232" s="143"/>
      <c r="K232" s="143"/>
      <c r="L232" s="143"/>
      <c r="M232" s="143"/>
      <c r="N232" s="143"/>
      <c r="O232" s="132">
        <f t="shared" si="8"/>
        <v>0</v>
      </c>
    </row>
    <row r="233" spans="1:15" ht="19.5" hidden="1">
      <c r="A233" s="140">
        <v>76</v>
      </c>
      <c r="B233" s="134" t="s">
        <v>473</v>
      </c>
      <c r="C233" s="74"/>
      <c r="D233" s="143"/>
      <c r="E233" s="143"/>
      <c r="F233" s="143"/>
      <c r="G233" s="143"/>
      <c r="H233" s="143"/>
      <c r="I233" s="143"/>
      <c r="J233" s="143"/>
      <c r="K233" s="143"/>
      <c r="L233" s="143"/>
      <c r="M233" s="143"/>
      <c r="N233" s="143"/>
      <c r="O233" s="132">
        <f t="shared" si="8"/>
        <v>0</v>
      </c>
    </row>
    <row r="234" spans="1:15" ht="18.75" hidden="1">
      <c r="A234" s="95">
        <v>250102</v>
      </c>
      <c r="B234" s="148" t="s">
        <v>83</v>
      </c>
      <c r="C234" s="80"/>
      <c r="D234" s="143"/>
      <c r="E234" s="143"/>
      <c r="F234" s="143"/>
      <c r="G234" s="143"/>
      <c r="H234" s="143"/>
      <c r="I234" s="143"/>
      <c r="J234" s="143"/>
      <c r="K234" s="143"/>
      <c r="L234" s="143"/>
      <c r="M234" s="143"/>
      <c r="N234" s="143"/>
      <c r="O234" s="132">
        <f t="shared" si="8"/>
        <v>0</v>
      </c>
    </row>
    <row r="235" spans="1:15" ht="37.5" hidden="1">
      <c r="A235" s="141"/>
      <c r="B235" s="77" t="s">
        <v>578</v>
      </c>
      <c r="C235" s="94"/>
      <c r="D235" s="76"/>
      <c r="E235" s="76"/>
      <c r="F235" s="143"/>
      <c r="G235" s="143"/>
      <c r="H235" s="143"/>
      <c r="I235" s="143"/>
      <c r="J235" s="143"/>
      <c r="K235" s="143"/>
      <c r="L235" s="143"/>
      <c r="M235" s="143"/>
      <c r="N235" s="143"/>
      <c r="O235" s="132">
        <f t="shared" si="8"/>
        <v>0</v>
      </c>
    </row>
    <row r="236" spans="1:15" ht="18.75">
      <c r="A236" s="149">
        <v>75</v>
      </c>
      <c r="B236" s="150" t="s">
        <v>508</v>
      </c>
      <c r="C236" s="151">
        <v>57</v>
      </c>
      <c r="D236" s="152"/>
      <c r="E236" s="152"/>
      <c r="F236" s="132"/>
      <c r="G236" s="132"/>
      <c r="H236" s="132"/>
      <c r="I236" s="132"/>
      <c r="J236" s="132"/>
      <c r="K236" s="132"/>
      <c r="L236" s="132"/>
      <c r="M236" s="132"/>
      <c r="N236" s="132"/>
      <c r="O236" s="132">
        <f t="shared" si="8"/>
        <v>57</v>
      </c>
    </row>
    <row r="237" spans="1:15" ht="18.75">
      <c r="A237" s="104">
        <v>250380</v>
      </c>
      <c r="B237" s="75" t="s">
        <v>145</v>
      </c>
      <c r="C237" s="240">
        <v>57</v>
      </c>
      <c r="D237" s="153"/>
      <c r="E237" s="153"/>
      <c r="F237" s="143"/>
      <c r="G237" s="143"/>
      <c r="H237" s="143"/>
      <c r="I237" s="143"/>
      <c r="J237" s="143"/>
      <c r="K237" s="143"/>
      <c r="L237" s="143"/>
      <c r="M237" s="143"/>
      <c r="N237" s="143"/>
      <c r="O237" s="132">
        <f t="shared" si="8"/>
        <v>57</v>
      </c>
    </row>
    <row r="238" spans="1:15" ht="18.75" hidden="1">
      <c r="A238" s="141"/>
      <c r="B238" s="154"/>
      <c r="C238" s="155"/>
      <c r="D238" s="153"/>
      <c r="E238" s="153"/>
      <c r="F238" s="143"/>
      <c r="G238" s="143"/>
      <c r="H238" s="143"/>
      <c r="I238" s="143"/>
      <c r="J238" s="143"/>
      <c r="K238" s="143"/>
      <c r="L238" s="143"/>
      <c r="M238" s="143"/>
      <c r="N238" s="143"/>
      <c r="O238" s="132"/>
    </row>
    <row r="239" spans="1:15" ht="18.75">
      <c r="A239" s="95"/>
      <c r="B239" s="72" t="s">
        <v>52</v>
      </c>
      <c r="C239" s="85">
        <f>SUM(C236+C208+C133+C96+C31+C22)</f>
        <v>510.4256500000001</v>
      </c>
      <c r="D239" s="85"/>
      <c r="E239" s="85">
        <f aca="true" t="shared" si="9" ref="E239:K239">SUM(E236+E208+E133+E96+E31+E22)</f>
        <v>32.00434999999993</v>
      </c>
      <c r="F239" s="85">
        <f t="shared" si="9"/>
        <v>189.06610999999998</v>
      </c>
      <c r="G239" s="85">
        <f t="shared" si="9"/>
        <v>0</v>
      </c>
      <c r="H239" s="85">
        <f t="shared" si="9"/>
        <v>-64.5</v>
      </c>
      <c r="I239" s="85">
        <f t="shared" si="9"/>
        <v>0</v>
      </c>
      <c r="J239" s="85">
        <f t="shared" si="9"/>
        <v>0</v>
      </c>
      <c r="K239" s="85">
        <f t="shared" si="9"/>
        <v>0</v>
      </c>
      <c r="L239" s="85">
        <f>SUM(L236+L208+L133+L96+L31+L22)</f>
        <v>-64.5</v>
      </c>
      <c r="M239" s="85">
        <f>SUM(M236+M208+M133+M96+M31+M22)</f>
        <v>-64.5</v>
      </c>
      <c r="N239" s="85">
        <f>SUM(N236+N208+N133+N96+N31+N22)</f>
        <v>-64.5</v>
      </c>
      <c r="O239" s="85">
        <f>SUM(H239+C239)</f>
        <v>445.9256500000001</v>
      </c>
    </row>
    <row r="240" spans="1:15" ht="37.5" hidden="1">
      <c r="A240" s="95"/>
      <c r="B240" s="95" t="s">
        <v>578</v>
      </c>
      <c r="C240" s="156"/>
      <c r="D240" s="157"/>
      <c r="E240" s="158"/>
      <c r="F240" s="158"/>
      <c r="G240" s="158"/>
      <c r="H240" s="158"/>
      <c r="I240" s="158"/>
      <c r="J240" s="158"/>
      <c r="K240" s="158"/>
      <c r="L240" s="158"/>
      <c r="M240" s="158"/>
      <c r="N240" s="158"/>
      <c r="O240" s="86">
        <f>SUM(H240+C240)</f>
        <v>0</v>
      </c>
    </row>
    <row r="241" ht="18.75">
      <c r="A241" s="159"/>
    </row>
    <row r="242" spans="1:2" ht="18.75">
      <c r="A242" s="160"/>
      <c r="B242" s="160"/>
    </row>
    <row r="243" spans="1:2" ht="18.75">
      <c r="A243" s="160"/>
      <c r="B243" s="160"/>
    </row>
    <row r="244" spans="1:2" ht="18.75">
      <c r="A244" s="160"/>
      <c r="B244" s="160"/>
    </row>
    <row r="245" spans="1:2" ht="18.75">
      <c r="A245" s="160"/>
      <c r="B245" s="160"/>
    </row>
    <row r="246" spans="1:2" ht="18.75">
      <c r="A246" s="160"/>
      <c r="B246" s="160"/>
    </row>
    <row r="247" spans="1:2" ht="18.75">
      <c r="A247" s="160"/>
      <c r="B247" s="160"/>
    </row>
    <row r="248" spans="1:2" ht="18.75">
      <c r="A248" s="160"/>
      <c r="B248" s="160"/>
    </row>
    <row r="249" ht="18.75">
      <c r="A249" s="160"/>
    </row>
    <row r="250" ht="18.75">
      <c r="A250" s="160"/>
    </row>
  </sheetData>
  <mergeCells count="22">
    <mergeCell ref="O13:O17"/>
    <mergeCell ref="H14:H17"/>
    <mergeCell ref="I14:I17"/>
    <mergeCell ref="J14:K14"/>
    <mergeCell ref="J15:J17"/>
    <mergeCell ref="K15:K17"/>
    <mergeCell ref="M14:N14"/>
    <mergeCell ref="B14:B17"/>
    <mergeCell ref="A14:A17"/>
    <mergeCell ref="C14:C17"/>
    <mergeCell ref="F15:F17"/>
    <mergeCell ref="E14:F14"/>
    <mergeCell ref="C13:G13"/>
    <mergeCell ref="D14:D17"/>
    <mergeCell ref="E15:E17"/>
    <mergeCell ref="H3:L3"/>
    <mergeCell ref="H5:L5"/>
    <mergeCell ref="H13:N13"/>
    <mergeCell ref="L14:L17"/>
    <mergeCell ref="M15:M17"/>
    <mergeCell ref="N16:N17"/>
    <mergeCell ref="G14:G17"/>
  </mergeCells>
  <printOptions/>
  <pageMargins left="0.2" right="0.17" top="0.45" bottom="0.17" header="0.45" footer="0.17"/>
  <pageSetup fitToHeight="6" fitToWidth="6" horizontalDpi="120" verticalDpi="12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I237"/>
  <sheetViews>
    <sheetView workbookViewId="0" topLeftCell="A147">
      <selection activeCell="B6" sqref="B6:H6"/>
    </sheetView>
  </sheetViews>
  <sheetFormatPr defaultColWidth="9.00390625" defaultRowHeight="12.75"/>
  <cols>
    <col min="1" max="1" width="3.625" style="31" customWidth="1"/>
    <col min="2" max="2" width="15.125" style="31" customWidth="1"/>
    <col min="3" max="3" width="48.00390625" style="31" customWidth="1"/>
    <col min="4" max="4" width="61.875" style="31" customWidth="1"/>
    <col min="5" max="5" width="13.375" style="31" customWidth="1"/>
    <col min="6" max="6" width="28.625" style="31" customWidth="1"/>
    <col min="7" max="8" width="12.625" style="31" customWidth="1"/>
    <col min="9" max="16384" width="27.75390625" style="31" customWidth="1"/>
  </cols>
  <sheetData>
    <row r="1" spans="4:7" ht="18.75">
      <c r="D1" s="42"/>
      <c r="E1" s="340" t="s">
        <v>511</v>
      </c>
      <c r="F1" s="340"/>
      <c r="G1" s="340"/>
    </row>
    <row r="2" ht="18.75">
      <c r="E2" s="31" t="s">
        <v>529</v>
      </c>
    </row>
    <row r="3" spans="5:7" ht="18.75">
      <c r="E3" s="161" t="s">
        <v>281</v>
      </c>
      <c r="F3" s="161"/>
      <c r="G3" s="161"/>
    </row>
    <row r="4" ht="18.75" hidden="1"/>
    <row r="5" ht="18.75" hidden="1"/>
    <row r="6" spans="2:8" ht="96" customHeight="1">
      <c r="B6" s="341" t="s">
        <v>576</v>
      </c>
      <c r="C6" s="341"/>
      <c r="D6" s="341"/>
      <c r="E6" s="341"/>
      <c r="F6" s="341"/>
      <c r="G6" s="341"/>
      <c r="H6" s="341"/>
    </row>
    <row r="7" ht="18.75" hidden="1"/>
    <row r="8" ht="18.75">
      <c r="G8" s="31" t="s">
        <v>222</v>
      </c>
    </row>
    <row r="9" spans="2:8" ht="75" customHeight="1">
      <c r="B9" s="162" t="s">
        <v>530</v>
      </c>
      <c r="C9" s="41" t="s">
        <v>531</v>
      </c>
      <c r="D9" s="365" t="s">
        <v>117</v>
      </c>
      <c r="E9" s="365"/>
      <c r="F9" s="365" t="s">
        <v>532</v>
      </c>
      <c r="G9" s="365"/>
      <c r="H9" s="40" t="s">
        <v>63</v>
      </c>
    </row>
    <row r="10" spans="2:8" ht="18.75">
      <c r="B10" s="338" t="s">
        <v>13</v>
      </c>
      <c r="C10" s="333" t="s">
        <v>14</v>
      </c>
      <c r="D10" s="365" t="s">
        <v>533</v>
      </c>
      <c r="E10" s="365" t="s">
        <v>534</v>
      </c>
      <c r="F10" s="333" t="s">
        <v>533</v>
      </c>
      <c r="G10" s="365" t="s">
        <v>534</v>
      </c>
      <c r="H10" s="365" t="s">
        <v>534</v>
      </c>
    </row>
    <row r="11" spans="2:8" ht="89.25" customHeight="1">
      <c r="B11" s="339"/>
      <c r="C11" s="334"/>
      <c r="D11" s="365"/>
      <c r="E11" s="365"/>
      <c r="F11" s="334"/>
      <c r="G11" s="365"/>
      <c r="H11" s="365"/>
    </row>
    <row r="12" spans="2:8" ht="82.5" customHeight="1" hidden="1">
      <c r="B12" s="65"/>
      <c r="C12" s="48"/>
      <c r="D12" s="41" t="s">
        <v>535</v>
      </c>
      <c r="E12" s="40"/>
      <c r="F12" s="48"/>
      <c r="G12" s="40"/>
      <c r="H12" s="40"/>
    </row>
    <row r="13" spans="2:8" ht="19.5" customHeight="1" hidden="1">
      <c r="B13" s="163" t="s">
        <v>466</v>
      </c>
      <c r="C13" s="41" t="s">
        <v>148</v>
      </c>
      <c r="D13" s="40"/>
      <c r="E13" s="18"/>
      <c r="F13" s="48"/>
      <c r="G13" s="40"/>
      <c r="H13" s="18">
        <f>SUM(G13+E13)</f>
        <v>0</v>
      </c>
    </row>
    <row r="14" spans="2:8" ht="19.5" customHeight="1" hidden="1">
      <c r="B14" s="65">
        <v>80101</v>
      </c>
      <c r="C14" s="48" t="s">
        <v>536</v>
      </c>
      <c r="D14" s="40"/>
      <c r="E14" s="18"/>
      <c r="F14" s="48"/>
      <c r="G14" s="40"/>
      <c r="H14" s="18">
        <f>SUM(G14+E14)</f>
        <v>0</v>
      </c>
    </row>
    <row r="15" spans="2:8" ht="14.25" customHeight="1" hidden="1">
      <c r="B15" s="335" t="s">
        <v>537</v>
      </c>
      <c r="C15" s="336"/>
      <c r="D15" s="337"/>
      <c r="E15" s="18"/>
      <c r="F15" s="48"/>
      <c r="G15" s="40"/>
      <c r="H15" s="18">
        <f>SUM(G15+E15)</f>
        <v>0</v>
      </c>
    </row>
    <row r="16" spans="1:8" ht="44.25" customHeight="1" hidden="1">
      <c r="A16" s="31">
        <v>1</v>
      </c>
      <c r="B16" s="41"/>
      <c r="C16" s="48"/>
      <c r="D16" s="41" t="s">
        <v>538</v>
      </c>
      <c r="E16" s="163"/>
      <c r="F16" s="48"/>
      <c r="G16" s="40"/>
      <c r="H16" s="164"/>
    </row>
    <row r="17" spans="2:8" ht="38.25" customHeight="1" hidden="1">
      <c r="B17" s="163" t="s">
        <v>539</v>
      </c>
      <c r="C17" s="41" t="s">
        <v>148</v>
      </c>
      <c r="D17" s="40"/>
      <c r="E17" s="19"/>
      <c r="F17" s="49"/>
      <c r="G17" s="18"/>
      <c r="H17" s="18">
        <f>SUM(G17+E17)</f>
        <v>0</v>
      </c>
    </row>
    <row r="18" spans="2:8" ht="75.75" customHeight="1" hidden="1">
      <c r="B18" s="330" t="s">
        <v>71</v>
      </c>
      <c r="C18" s="41"/>
      <c r="D18" s="41"/>
      <c r="E18" s="19"/>
      <c r="F18" s="19"/>
      <c r="G18" s="19"/>
      <c r="H18" s="18">
        <f>SUM(G18+E18)</f>
        <v>0</v>
      </c>
    </row>
    <row r="19" spans="2:8" ht="25.5" customHeight="1" hidden="1">
      <c r="B19" s="331"/>
      <c r="C19" s="125" t="s">
        <v>536</v>
      </c>
      <c r="D19" s="41"/>
      <c r="E19" s="19"/>
      <c r="F19" s="49"/>
      <c r="G19" s="19"/>
      <c r="H19" s="18">
        <f>SUM(G19+E19)</f>
        <v>0</v>
      </c>
    </row>
    <row r="20" spans="2:8" ht="18.75" hidden="1">
      <c r="B20" s="163"/>
      <c r="C20" s="41"/>
      <c r="D20" s="41"/>
      <c r="E20" s="19"/>
      <c r="F20" s="49"/>
      <c r="G20" s="18"/>
      <c r="H20" s="18">
        <f>SUM(G20+E20)</f>
        <v>0</v>
      </c>
    </row>
    <row r="21" spans="2:8" ht="18.75" hidden="1">
      <c r="B21" s="363" t="s">
        <v>537</v>
      </c>
      <c r="C21" s="332"/>
      <c r="D21" s="364"/>
      <c r="E21" s="19"/>
      <c r="F21" s="49"/>
      <c r="G21" s="18"/>
      <c r="H21" s="18">
        <f>SUM(G21+E21)</f>
        <v>0</v>
      </c>
    </row>
    <row r="22" spans="2:8" ht="18.75" hidden="1">
      <c r="B22" s="54"/>
      <c r="C22" s="124"/>
      <c r="D22" s="165"/>
      <c r="E22" s="19"/>
      <c r="F22" s="49"/>
      <c r="G22" s="18"/>
      <c r="H22" s="18"/>
    </row>
    <row r="23" spans="2:8" ht="18.75" hidden="1">
      <c r="B23" s="54"/>
      <c r="C23" s="124"/>
      <c r="D23" s="165"/>
      <c r="E23" s="19"/>
      <c r="F23" s="49"/>
      <c r="G23" s="18"/>
      <c r="H23" s="18"/>
    </row>
    <row r="24" spans="2:8" ht="18.75" hidden="1">
      <c r="B24" s="54"/>
      <c r="C24" s="124"/>
      <c r="D24" s="165"/>
      <c r="E24" s="19"/>
      <c r="F24" s="49"/>
      <c r="G24" s="18"/>
      <c r="H24" s="18"/>
    </row>
    <row r="25" spans="2:8" ht="18.75" hidden="1">
      <c r="B25" s="54"/>
      <c r="C25" s="124"/>
      <c r="D25" s="165"/>
      <c r="E25" s="19"/>
      <c r="F25" s="49"/>
      <c r="G25" s="18"/>
      <c r="H25" s="18"/>
    </row>
    <row r="26" spans="2:8" ht="72.75" customHeight="1" hidden="1">
      <c r="B26" s="163"/>
      <c r="C26" s="41"/>
      <c r="D26" s="166" t="s">
        <v>540</v>
      </c>
      <c r="E26" s="18"/>
      <c r="F26" s="49"/>
      <c r="G26" s="18"/>
      <c r="H26" s="18"/>
    </row>
    <row r="27" spans="2:8" ht="20.25" customHeight="1" hidden="1">
      <c r="B27" s="163" t="s">
        <v>466</v>
      </c>
      <c r="C27" s="41" t="s">
        <v>148</v>
      </c>
      <c r="D27" s="41"/>
      <c r="E27" s="18"/>
      <c r="F27" s="49"/>
      <c r="G27" s="18"/>
      <c r="H27" s="18">
        <f>SUM(G27+E27)</f>
        <v>0</v>
      </c>
    </row>
    <row r="28" spans="2:8" ht="30.75" customHeight="1" hidden="1">
      <c r="B28" s="167" t="s">
        <v>71</v>
      </c>
      <c r="C28" s="48" t="s">
        <v>536</v>
      </c>
      <c r="D28" s="41"/>
      <c r="E28" s="18"/>
      <c r="F28" s="49"/>
      <c r="G28" s="18"/>
      <c r="H28" s="18">
        <f>SUM(G28+E28)</f>
        <v>0</v>
      </c>
    </row>
    <row r="29" spans="2:8" ht="22.5" customHeight="1" hidden="1">
      <c r="B29" s="167"/>
      <c r="C29" s="363" t="s">
        <v>537</v>
      </c>
      <c r="D29" s="364"/>
      <c r="E29" s="18"/>
      <c r="F29" s="49"/>
      <c r="G29" s="18"/>
      <c r="H29" s="18">
        <f>SUM(G29+E29)</f>
        <v>0</v>
      </c>
    </row>
    <row r="30" spans="2:8" ht="62.25" customHeight="1" hidden="1">
      <c r="B30" s="163"/>
      <c r="C30" s="41"/>
      <c r="D30" s="166" t="s">
        <v>541</v>
      </c>
      <c r="E30" s="18"/>
      <c r="F30" s="49"/>
      <c r="G30" s="18"/>
      <c r="H30" s="18"/>
    </row>
    <row r="31" spans="2:8" ht="21" customHeight="1" hidden="1">
      <c r="B31" s="163" t="s">
        <v>466</v>
      </c>
      <c r="C31" s="41" t="s">
        <v>148</v>
      </c>
      <c r="D31" s="41"/>
      <c r="E31" s="18"/>
      <c r="F31" s="49"/>
      <c r="G31" s="18"/>
      <c r="H31" s="18">
        <f>SUM(G31+E31)</f>
        <v>0</v>
      </c>
    </row>
    <row r="32" spans="2:8" ht="21" customHeight="1" hidden="1">
      <c r="B32" s="167" t="s">
        <v>71</v>
      </c>
      <c r="C32" s="48" t="s">
        <v>536</v>
      </c>
      <c r="D32" s="41"/>
      <c r="E32" s="18"/>
      <c r="F32" s="49"/>
      <c r="G32" s="18"/>
      <c r="H32" s="18">
        <f>SUM(G32+E32)</f>
        <v>0</v>
      </c>
    </row>
    <row r="33" spans="2:8" ht="14.25" customHeight="1" hidden="1">
      <c r="B33" s="167"/>
      <c r="C33" s="363" t="s">
        <v>537</v>
      </c>
      <c r="D33" s="364"/>
      <c r="E33" s="18"/>
      <c r="F33" s="49"/>
      <c r="G33" s="18"/>
      <c r="H33" s="18">
        <f>SUM(G33+E33)</f>
        <v>0</v>
      </c>
    </row>
    <row r="34" spans="2:8" ht="66.75" customHeight="1" hidden="1">
      <c r="B34" s="163"/>
      <c r="C34" s="41"/>
      <c r="D34" s="166" t="s">
        <v>542</v>
      </c>
      <c r="E34" s="18"/>
      <c r="F34" s="49"/>
      <c r="G34" s="18"/>
      <c r="H34" s="18"/>
    </row>
    <row r="35" spans="2:8" ht="14.25" customHeight="1" hidden="1">
      <c r="B35" s="163" t="s">
        <v>466</v>
      </c>
      <c r="C35" s="41" t="s">
        <v>148</v>
      </c>
      <c r="D35" s="41"/>
      <c r="E35" s="18"/>
      <c r="F35" s="49"/>
      <c r="G35" s="18"/>
      <c r="H35" s="18">
        <v>5</v>
      </c>
    </row>
    <row r="36" spans="2:8" ht="14.25" customHeight="1" hidden="1">
      <c r="B36" s="167" t="s">
        <v>71</v>
      </c>
      <c r="C36" s="48" t="s">
        <v>536</v>
      </c>
      <c r="D36" s="41"/>
      <c r="E36" s="18"/>
      <c r="F36" s="49"/>
      <c r="G36" s="18"/>
      <c r="H36" s="18">
        <v>5</v>
      </c>
    </row>
    <row r="37" spans="2:8" ht="14.25" customHeight="1" hidden="1">
      <c r="B37" s="167"/>
      <c r="C37" s="363" t="s">
        <v>537</v>
      </c>
      <c r="D37" s="364"/>
      <c r="E37" s="18"/>
      <c r="F37" s="49"/>
      <c r="G37" s="18"/>
      <c r="H37" s="18">
        <v>5</v>
      </c>
    </row>
    <row r="38" spans="2:8" ht="60.75" customHeight="1" hidden="1">
      <c r="B38" s="167"/>
      <c r="C38" s="48"/>
      <c r="D38" s="41" t="s">
        <v>543</v>
      </c>
      <c r="E38" s="18"/>
      <c r="F38" s="49"/>
      <c r="G38" s="18"/>
      <c r="H38" s="18"/>
    </row>
    <row r="39" spans="2:8" ht="19.5" customHeight="1" hidden="1">
      <c r="B39" s="167" t="s">
        <v>539</v>
      </c>
      <c r="C39" s="41" t="s">
        <v>148</v>
      </c>
      <c r="D39" s="41"/>
      <c r="E39" s="18"/>
      <c r="F39" s="49"/>
      <c r="G39" s="18"/>
      <c r="H39" s="18">
        <f>SUM(G39+E39)</f>
        <v>0</v>
      </c>
    </row>
    <row r="40" spans="2:8" ht="76.5" customHeight="1" hidden="1">
      <c r="B40" s="167" t="s">
        <v>163</v>
      </c>
      <c r="C40" s="168" t="s">
        <v>200</v>
      </c>
      <c r="D40" s="41"/>
      <c r="E40" s="18"/>
      <c r="F40" s="49"/>
      <c r="G40" s="18"/>
      <c r="H40" s="18">
        <f>SUM(G40+E40)</f>
        <v>0</v>
      </c>
    </row>
    <row r="41" spans="2:8" ht="21.75" customHeight="1" hidden="1">
      <c r="B41" s="167"/>
      <c r="C41" s="363" t="s">
        <v>537</v>
      </c>
      <c r="D41" s="364"/>
      <c r="E41" s="18"/>
      <c r="F41" s="49"/>
      <c r="G41" s="18"/>
      <c r="H41" s="18">
        <f>SUM(G41+E41)</f>
        <v>0</v>
      </c>
    </row>
    <row r="42" spans="2:8" ht="94.5" customHeight="1" hidden="1">
      <c r="B42" s="167"/>
      <c r="C42" s="48"/>
      <c r="D42" s="41" t="s">
        <v>544</v>
      </c>
      <c r="E42" s="18"/>
      <c r="F42" s="49"/>
      <c r="G42" s="18"/>
      <c r="H42" s="18"/>
    </row>
    <row r="43" spans="2:8" ht="24.75" customHeight="1" hidden="1">
      <c r="B43" s="167"/>
      <c r="C43" s="48"/>
      <c r="D43" s="41"/>
      <c r="E43" s="18"/>
      <c r="F43" s="49"/>
      <c r="G43" s="18"/>
      <c r="H43" s="18">
        <f>SUM(G43+E43)</f>
        <v>0</v>
      </c>
    </row>
    <row r="44" spans="2:8" ht="41.25" customHeight="1" hidden="1">
      <c r="B44" s="167" t="s">
        <v>539</v>
      </c>
      <c r="C44" s="41" t="s">
        <v>148</v>
      </c>
      <c r="D44" s="166"/>
      <c r="E44" s="18"/>
      <c r="F44" s="49"/>
      <c r="G44" s="18"/>
      <c r="H44" s="18">
        <f>SUM(G44+E44)</f>
        <v>0</v>
      </c>
    </row>
    <row r="45" spans="2:8" ht="52.5" customHeight="1" hidden="1">
      <c r="B45" s="41">
        <v>76</v>
      </c>
      <c r="C45" s="47" t="s">
        <v>473</v>
      </c>
      <c r="D45" s="166"/>
      <c r="E45" s="18"/>
      <c r="F45" s="49"/>
      <c r="G45" s="18"/>
      <c r="H45" s="18"/>
    </row>
    <row r="46" spans="2:8" ht="46.5" customHeight="1" hidden="1">
      <c r="B46" s="41">
        <v>250102</v>
      </c>
      <c r="C46" s="169" t="s">
        <v>83</v>
      </c>
      <c r="D46" s="166"/>
      <c r="E46" s="18"/>
      <c r="F46" s="49"/>
      <c r="G46" s="18"/>
      <c r="H46" s="18"/>
    </row>
    <row r="47" spans="2:8" ht="80.25" customHeight="1" hidden="1">
      <c r="B47" s="167" t="s">
        <v>163</v>
      </c>
      <c r="C47" s="41" t="s">
        <v>200</v>
      </c>
      <c r="D47" s="166"/>
      <c r="E47" s="18"/>
      <c r="F47" s="49"/>
      <c r="G47" s="18"/>
      <c r="H47" s="18">
        <f>SUM(G47+E47)</f>
        <v>0</v>
      </c>
    </row>
    <row r="48" spans="2:8" ht="18.75" customHeight="1" hidden="1">
      <c r="B48" s="167"/>
      <c r="C48" s="328" t="s">
        <v>537</v>
      </c>
      <c r="D48" s="329"/>
      <c r="E48" s="18"/>
      <c r="F48" s="49"/>
      <c r="G48" s="18"/>
      <c r="H48" s="18">
        <f>SUM(G48+E48)</f>
        <v>0</v>
      </c>
    </row>
    <row r="49" spans="2:8" ht="45" customHeight="1" hidden="1">
      <c r="B49" s="163"/>
      <c r="C49" s="170"/>
      <c r="D49" s="41"/>
      <c r="E49" s="18"/>
      <c r="F49" s="49"/>
      <c r="G49" s="18"/>
      <c r="H49" s="18"/>
    </row>
    <row r="50" spans="2:8" ht="26.25" customHeight="1" hidden="1">
      <c r="B50" s="163"/>
      <c r="C50" s="41"/>
      <c r="D50" s="166"/>
      <c r="E50" s="18"/>
      <c r="F50" s="49"/>
      <c r="G50" s="18"/>
      <c r="H50" s="18"/>
    </row>
    <row r="51" spans="2:8" ht="47.25" customHeight="1" hidden="1">
      <c r="B51" s="163"/>
      <c r="C51" s="41"/>
      <c r="D51" s="171"/>
      <c r="E51" s="18"/>
      <c r="F51" s="49"/>
      <c r="G51" s="18"/>
      <c r="H51" s="18"/>
    </row>
    <row r="52" spans="2:8" ht="28.5" customHeight="1" hidden="1">
      <c r="B52" s="163"/>
      <c r="C52" s="124"/>
      <c r="D52" s="41"/>
      <c r="E52" s="18"/>
      <c r="F52" s="49"/>
      <c r="G52" s="18"/>
      <c r="H52" s="18"/>
    </row>
    <row r="53" spans="2:8" ht="21" customHeight="1" hidden="1">
      <c r="B53" s="163"/>
      <c r="C53" s="363"/>
      <c r="D53" s="364"/>
      <c r="E53" s="18"/>
      <c r="F53" s="49"/>
      <c r="G53" s="18"/>
      <c r="H53" s="18"/>
    </row>
    <row r="54" spans="2:8" ht="47.25" customHeight="1" hidden="1">
      <c r="B54" s="163"/>
      <c r="C54" s="41"/>
      <c r="D54" s="41"/>
      <c r="E54" s="18"/>
      <c r="F54" s="49"/>
      <c r="G54" s="18"/>
      <c r="H54" s="18"/>
    </row>
    <row r="55" spans="2:8" ht="24" customHeight="1" hidden="1">
      <c r="B55" s="163"/>
      <c r="C55" s="41"/>
      <c r="D55" s="166"/>
      <c r="E55" s="18"/>
      <c r="F55" s="49"/>
      <c r="G55" s="18"/>
      <c r="H55" s="18"/>
    </row>
    <row r="56" spans="2:8" ht="76.5" customHeight="1" hidden="1">
      <c r="B56" s="163"/>
      <c r="C56" s="41"/>
      <c r="D56" s="171"/>
      <c r="E56" s="18"/>
      <c r="F56" s="19"/>
      <c r="G56" s="18"/>
      <c r="H56" s="18"/>
    </row>
    <row r="57" spans="2:8" ht="18.75" hidden="1">
      <c r="B57" s="163"/>
      <c r="C57" s="124"/>
      <c r="D57" s="41"/>
      <c r="E57" s="18"/>
      <c r="F57" s="18"/>
      <c r="G57" s="18"/>
      <c r="H57" s="18"/>
    </row>
    <row r="58" spans="2:8" ht="18.75" hidden="1">
      <c r="B58" s="163"/>
      <c r="C58" s="363"/>
      <c r="D58" s="364"/>
      <c r="E58" s="18"/>
      <c r="F58" s="18"/>
      <c r="G58" s="18"/>
      <c r="H58" s="18"/>
    </row>
    <row r="59" spans="2:8" ht="18.75" hidden="1">
      <c r="B59" s="163"/>
      <c r="C59" s="124"/>
      <c r="D59" s="166"/>
      <c r="E59" s="18"/>
      <c r="F59" s="18"/>
      <c r="G59" s="18"/>
      <c r="H59" s="18"/>
    </row>
    <row r="60" spans="2:8" ht="18.75" hidden="1">
      <c r="B60" s="360"/>
      <c r="C60" s="361"/>
      <c r="D60" s="362"/>
      <c r="E60" s="18"/>
      <c r="F60" s="18"/>
      <c r="G60" s="18"/>
      <c r="H60" s="18"/>
    </row>
    <row r="61" spans="2:8" ht="18.75" hidden="1">
      <c r="B61" s="163"/>
      <c r="C61" s="124"/>
      <c r="D61" s="41"/>
      <c r="E61" s="18"/>
      <c r="F61" s="18"/>
      <c r="G61" s="18"/>
      <c r="H61" s="18"/>
    </row>
    <row r="62" spans="2:8" ht="18.75" hidden="1">
      <c r="B62" s="163"/>
      <c r="C62" s="41"/>
      <c r="D62" s="41"/>
      <c r="E62" s="18"/>
      <c r="F62" s="18"/>
      <c r="G62" s="18"/>
      <c r="H62" s="18"/>
    </row>
    <row r="63" spans="2:8" ht="54" customHeight="1" hidden="1">
      <c r="B63" s="163"/>
      <c r="C63" s="41"/>
      <c r="D63" s="41"/>
      <c r="E63" s="18"/>
      <c r="F63" s="18"/>
      <c r="G63" s="18"/>
      <c r="H63" s="18"/>
    </row>
    <row r="64" spans="2:8" ht="24" customHeight="1" hidden="1">
      <c r="B64" s="360"/>
      <c r="C64" s="361"/>
      <c r="D64" s="362"/>
      <c r="E64" s="18"/>
      <c r="F64" s="18"/>
      <c r="G64" s="18"/>
      <c r="H64" s="18"/>
    </row>
    <row r="65" spans="2:8" ht="58.5" customHeight="1" hidden="1">
      <c r="B65" s="163"/>
      <c r="C65" s="163"/>
      <c r="D65" s="163"/>
      <c r="E65" s="18"/>
      <c r="F65" s="18"/>
      <c r="G65" s="18"/>
      <c r="H65" s="18"/>
    </row>
    <row r="66" spans="2:8" ht="47.25" customHeight="1" hidden="1">
      <c r="B66" s="163"/>
      <c r="C66" s="41"/>
      <c r="D66" s="166"/>
      <c r="E66" s="18"/>
      <c r="F66" s="18"/>
      <c r="G66" s="18"/>
      <c r="H66" s="18"/>
    </row>
    <row r="67" spans="2:8" ht="18.75" hidden="1">
      <c r="B67" s="163"/>
      <c r="C67" s="41"/>
      <c r="D67" s="166"/>
      <c r="E67" s="18"/>
      <c r="F67" s="18"/>
      <c r="G67" s="18"/>
      <c r="H67" s="18"/>
    </row>
    <row r="68" spans="2:8" ht="18.75" hidden="1">
      <c r="B68" s="360"/>
      <c r="C68" s="361"/>
      <c r="D68" s="362"/>
      <c r="E68" s="18"/>
      <c r="F68" s="18"/>
      <c r="G68" s="18"/>
      <c r="H68" s="18"/>
    </row>
    <row r="69" spans="2:8" ht="18.75" hidden="1">
      <c r="B69" s="163"/>
      <c r="C69" s="41"/>
      <c r="D69" s="166"/>
      <c r="E69" s="164"/>
      <c r="F69" s="40"/>
      <c r="G69" s="40"/>
      <c r="H69" s="18"/>
    </row>
    <row r="70" spans="2:8" ht="95.25" customHeight="1" hidden="1">
      <c r="B70" s="163"/>
      <c r="C70" s="41"/>
      <c r="D70" s="166"/>
      <c r="E70" s="164"/>
      <c r="F70" s="171"/>
      <c r="G70" s="40"/>
      <c r="H70" s="18"/>
    </row>
    <row r="71" spans="2:8" ht="50.25" customHeight="1" hidden="1">
      <c r="B71" s="163"/>
      <c r="C71" s="41"/>
      <c r="D71" s="41"/>
      <c r="E71" s="18"/>
      <c r="F71" s="171"/>
      <c r="G71" s="40"/>
      <c r="H71" s="18"/>
    </row>
    <row r="72" spans="2:8" ht="23.25" customHeight="1" hidden="1">
      <c r="B72" s="163"/>
      <c r="C72" s="41"/>
      <c r="D72" s="166"/>
      <c r="E72" s="18"/>
      <c r="F72" s="171"/>
      <c r="G72" s="40"/>
      <c r="H72" s="18"/>
    </row>
    <row r="73" spans="2:8" ht="95.25" customHeight="1" hidden="1">
      <c r="B73" s="163"/>
      <c r="C73" s="41"/>
      <c r="D73" s="171"/>
      <c r="E73" s="18"/>
      <c r="F73" s="171"/>
      <c r="G73" s="40"/>
      <c r="H73" s="18"/>
    </row>
    <row r="74" spans="2:8" ht="21" customHeight="1" hidden="1">
      <c r="B74" s="163"/>
      <c r="C74" s="124"/>
      <c r="D74" s="41"/>
      <c r="E74" s="18"/>
      <c r="F74" s="171"/>
      <c r="G74" s="40"/>
      <c r="H74" s="18"/>
    </row>
    <row r="75" spans="2:8" ht="15.75" customHeight="1" hidden="1">
      <c r="B75" s="163"/>
      <c r="C75" s="363"/>
      <c r="D75" s="364"/>
      <c r="E75" s="18"/>
      <c r="F75" s="171"/>
      <c r="G75" s="40"/>
      <c r="H75" s="18"/>
    </row>
    <row r="76" spans="2:8" ht="95.25" customHeight="1" hidden="1">
      <c r="B76" s="163"/>
      <c r="C76" s="41"/>
      <c r="D76" s="166"/>
      <c r="E76" s="164"/>
      <c r="F76" s="171"/>
      <c r="G76" s="40"/>
      <c r="H76" s="18">
        <f>SUM(G76+E76)</f>
        <v>0</v>
      </c>
    </row>
    <row r="77" spans="2:8" ht="109.5" customHeight="1" hidden="1">
      <c r="B77" s="163" t="s">
        <v>68</v>
      </c>
      <c r="C77" s="124" t="s">
        <v>545</v>
      </c>
      <c r="D77" s="166"/>
      <c r="E77" s="164"/>
      <c r="F77" s="171"/>
      <c r="G77" s="40"/>
      <c r="H77" s="18">
        <f>SUM(G77+E77)</f>
        <v>0</v>
      </c>
    </row>
    <row r="78" spans="2:8" ht="81" customHeight="1" hidden="1">
      <c r="B78" s="163"/>
      <c r="C78" s="41"/>
      <c r="D78" s="166"/>
      <c r="E78" s="164"/>
      <c r="F78" s="166" t="s">
        <v>546</v>
      </c>
      <c r="G78" s="40"/>
      <c r="H78" s="18"/>
    </row>
    <row r="79" spans="2:8" ht="18.75" hidden="1">
      <c r="B79" s="163" t="s">
        <v>539</v>
      </c>
      <c r="C79" s="41" t="s">
        <v>148</v>
      </c>
      <c r="D79" s="40"/>
      <c r="E79" s="164"/>
      <c r="F79" s="175"/>
      <c r="G79" s="18"/>
      <c r="H79" s="18">
        <f aca="true" t="shared" si="0" ref="H79:H93">SUM(G79+E79)</f>
        <v>0</v>
      </c>
    </row>
    <row r="80" spans="2:8" ht="37.5" hidden="1">
      <c r="B80" s="163" t="s">
        <v>547</v>
      </c>
      <c r="C80" s="41" t="s">
        <v>199</v>
      </c>
      <c r="D80" s="40"/>
      <c r="E80" s="164"/>
      <c r="F80" s="175"/>
      <c r="G80" s="18"/>
      <c r="H80" s="18">
        <f t="shared" si="0"/>
        <v>0</v>
      </c>
    </row>
    <row r="81" spans="2:8" ht="18.75" hidden="1">
      <c r="B81" s="365" t="s">
        <v>537</v>
      </c>
      <c r="C81" s="365"/>
      <c r="D81" s="365"/>
      <c r="E81" s="365"/>
      <c r="F81" s="365"/>
      <c r="G81" s="18"/>
      <c r="H81" s="18">
        <f t="shared" si="0"/>
        <v>0</v>
      </c>
    </row>
    <row r="82" spans="2:8" ht="18.75" hidden="1">
      <c r="B82" s="40"/>
      <c r="C82" s="40"/>
      <c r="D82" s="41"/>
      <c r="E82" s="18"/>
      <c r="F82" s="18"/>
      <c r="G82" s="18">
        <v>10.575</v>
      </c>
      <c r="H82" s="18">
        <f t="shared" si="0"/>
        <v>10.575</v>
      </c>
    </row>
    <row r="83" spans="2:8" ht="18.75" hidden="1">
      <c r="B83" s="163"/>
      <c r="C83" s="41"/>
      <c r="D83" s="40"/>
      <c r="E83" s="18"/>
      <c r="F83" s="18"/>
      <c r="G83" s="18">
        <v>10.575</v>
      </c>
      <c r="H83" s="18">
        <f t="shared" si="0"/>
        <v>10.575</v>
      </c>
    </row>
    <row r="84" spans="2:8" ht="18.75" hidden="1">
      <c r="B84" s="40"/>
      <c r="C84" s="41"/>
      <c r="D84" s="40"/>
      <c r="E84" s="18"/>
      <c r="F84" s="18"/>
      <c r="G84" s="18">
        <v>10.575</v>
      </c>
      <c r="H84" s="18">
        <f t="shared" si="0"/>
        <v>10.575</v>
      </c>
    </row>
    <row r="85" spans="2:8" ht="18.75" hidden="1">
      <c r="B85" s="360"/>
      <c r="C85" s="361"/>
      <c r="D85" s="362"/>
      <c r="E85" s="18"/>
      <c r="F85" s="18"/>
      <c r="G85" s="18">
        <v>10.575</v>
      </c>
      <c r="H85" s="18">
        <f t="shared" si="0"/>
        <v>10.575</v>
      </c>
    </row>
    <row r="86" spans="2:8" ht="18.75" hidden="1">
      <c r="B86" s="172"/>
      <c r="C86" s="163"/>
      <c r="D86" s="163"/>
      <c r="E86" s="18"/>
      <c r="F86" s="18"/>
      <c r="G86" s="18">
        <v>10.575</v>
      </c>
      <c r="H86" s="18">
        <f t="shared" si="0"/>
        <v>10.575</v>
      </c>
    </row>
    <row r="87" spans="2:8" ht="18.75" hidden="1">
      <c r="B87" s="163"/>
      <c r="C87" s="41"/>
      <c r="D87" s="40"/>
      <c r="E87" s="18"/>
      <c r="F87" s="18"/>
      <c r="G87" s="18">
        <v>10.575</v>
      </c>
      <c r="H87" s="18">
        <f t="shared" si="0"/>
        <v>10.575</v>
      </c>
    </row>
    <row r="88" spans="2:8" ht="18.75" hidden="1">
      <c r="B88" s="40"/>
      <c r="C88" s="41"/>
      <c r="D88" s="40"/>
      <c r="E88" s="18"/>
      <c r="F88" s="18"/>
      <c r="G88" s="18">
        <v>10.575</v>
      </c>
      <c r="H88" s="18">
        <f t="shared" si="0"/>
        <v>10.575</v>
      </c>
    </row>
    <row r="89" spans="2:8" ht="18.75" hidden="1">
      <c r="B89" s="360"/>
      <c r="C89" s="361"/>
      <c r="D89" s="362"/>
      <c r="E89" s="18"/>
      <c r="F89" s="18"/>
      <c r="G89" s="18">
        <v>10.575</v>
      </c>
      <c r="H89" s="18">
        <f t="shared" si="0"/>
        <v>10.575</v>
      </c>
    </row>
    <row r="90" spans="2:8" ht="18.75" hidden="1">
      <c r="B90" s="40"/>
      <c r="C90" s="40"/>
      <c r="D90" s="41"/>
      <c r="E90" s="18"/>
      <c r="F90" s="18"/>
      <c r="G90" s="18">
        <v>10.575</v>
      </c>
      <c r="H90" s="18">
        <f t="shared" si="0"/>
        <v>10.575</v>
      </c>
    </row>
    <row r="91" spans="2:8" ht="18.75" hidden="1">
      <c r="B91" s="164"/>
      <c r="C91" s="40"/>
      <c r="D91" s="41"/>
      <c r="E91" s="18"/>
      <c r="F91" s="18"/>
      <c r="G91" s="18">
        <v>10.575</v>
      </c>
      <c r="H91" s="18">
        <f t="shared" si="0"/>
        <v>10.575</v>
      </c>
    </row>
    <row r="92" spans="2:8" ht="18.75" hidden="1">
      <c r="B92" s="164"/>
      <c r="C92" s="40"/>
      <c r="D92" s="41"/>
      <c r="E92" s="18"/>
      <c r="F92" s="18"/>
      <c r="G92" s="18">
        <v>10.575</v>
      </c>
      <c r="H92" s="18">
        <f t="shared" si="0"/>
        <v>10.575</v>
      </c>
    </row>
    <row r="93" spans="2:8" ht="18.75" hidden="1">
      <c r="B93" s="164"/>
      <c r="C93" s="365"/>
      <c r="D93" s="365"/>
      <c r="E93" s="18"/>
      <c r="F93" s="18"/>
      <c r="G93" s="18">
        <v>10.575</v>
      </c>
      <c r="H93" s="18">
        <f t="shared" si="0"/>
        <v>10.575</v>
      </c>
    </row>
    <row r="94" spans="2:8" ht="18.75" hidden="1">
      <c r="B94" s="164"/>
      <c r="C94" s="40"/>
      <c r="D94" s="40"/>
      <c r="E94" s="18"/>
      <c r="F94" s="18"/>
      <c r="G94" s="18"/>
      <c r="H94" s="18"/>
    </row>
    <row r="95" spans="2:8" ht="18.75" hidden="1">
      <c r="B95" s="164"/>
      <c r="C95" s="40"/>
      <c r="D95" s="40"/>
      <c r="E95" s="18"/>
      <c r="F95" s="18"/>
      <c r="G95" s="18"/>
      <c r="H95" s="18"/>
    </row>
    <row r="96" spans="2:8" ht="18.75" hidden="1">
      <c r="B96" s="164"/>
      <c r="C96" s="40"/>
      <c r="D96" s="40"/>
      <c r="E96" s="18"/>
      <c r="F96" s="18"/>
      <c r="G96" s="18"/>
      <c r="H96" s="18"/>
    </row>
    <row r="97" spans="2:8" ht="18.75" hidden="1">
      <c r="B97" s="164"/>
      <c r="C97" s="40"/>
      <c r="D97" s="40"/>
      <c r="E97" s="18"/>
      <c r="F97" s="18"/>
      <c r="G97" s="18"/>
      <c r="H97" s="18"/>
    </row>
    <row r="98" spans="2:8" ht="56.25" hidden="1">
      <c r="B98" s="164"/>
      <c r="C98" s="40"/>
      <c r="D98" s="176" t="s">
        <v>548</v>
      </c>
      <c r="E98" s="18"/>
      <c r="F98" s="18"/>
      <c r="G98" s="18"/>
      <c r="H98" s="18"/>
    </row>
    <row r="99" spans="2:8" ht="37.5" hidden="1">
      <c r="B99" s="163" t="s">
        <v>471</v>
      </c>
      <c r="C99" s="177" t="s">
        <v>196</v>
      </c>
      <c r="D99" s="176"/>
      <c r="E99" s="18"/>
      <c r="F99" s="18"/>
      <c r="G99" s="18"/>
      <c r="H99" s="18">
        <f>SUM(G99+E99)</f>
        <v>0</v>
      </c>
    </row>
    <row r="100" spans="2:8" ht="37.5" hidden="1">
      <c r="B100" s="163" t="s">
        <v>112</v>
      </c>
      <c r="C100" s="47" t="s">
        <v>146</v>
      </c>
      <c r="D100" s="176"/>
      <c r="E100" s="18"/>
      <c r="F100" s="18"/>
      <c r="G100" s="18"/>
      <c r="H100" s="18">
        <f>SUM(G100+E100)</f>
        <v>0</v>
      </c>
    </row>
    <row r="101" spans="2:8" ht="37.5" hidden="1">
      <c r="B101" s="163" t="s">
        <v>40</v>
      </c>
      <c r="C101" s="47" t="s">
        <v>41</v>
      </c>
      <c r="D101" s="176"/>
      <c r="E101" s="18"/>
      <c r="F101" s="18"/>
      <c r="G101" s="18"/>
      <c r="H101" s="18">
        <f>SUM(G101+E101)</f>
        <v>0</v>
      </c>
    </row>
    <row r="102" spans="2:8" ht="131.25" hidden="1">
      <c r="B102" s="163" t="s">
        <v>470</v>
      </c>
      <c r="C102" s="47" t="s">
        <v>472</v>
      </c>
      <c r="D102" s="178"/>
      <c r="E102" s="18"/>
      <c r="F102" s="18"/>
      <c r="G102" s="18"/>
      <c r="H102" s="18">
        <v>58.4</v>
      </c>
    </row>
    <row r="103" spans="2:8" ht="18.75" hidden="1">
      <c r="B103" s="164"/>
      <c r="C103" s="363" t="s">
        <v>537</v>
      </c>
      <c r="D103" s="364"/>
      <c r="E103" s="18">
        <f>SUM(E99)</f>
        <v>0</v>
      </c>
      <c r="F103" s="18"/>
      <c r="G103" s="18"/>
      <c r="H103" s="18">
        <f>SUM(G103+E103)</f>
        <v>0</v>
      </c>
    </row>
    <row r="104" spans="2:8" ht="48.75" customHeight="1">
      <c r="B104" s="163"/>
      <c r="C104" s="47"/>
      <c r="D104" s="41" t="s">
        <v>549</v>
      </c>
      <c r="E104" s="18"/>
      <c r="F104" s="18"/>
      <c r="G104" s="18"/>
      <c r="H104" s="18"/>
    </row>
    <row r="105" spans="2:8" ht="25.5" customHeight="1">
      <c r="B105" s="163" t="s">
        <v>466</v>
      </c>
      <c r="C105" s="41" t="s">
        <v>148</v>
      </c>
      <c r="D105" s="165"/>
      <c r="E105" s="18">
        <v>43.234</v>
      </c>
      <c r="F105" s="18"/>
      <c r="G105" s="18"/>
      <c r="H105" s="18">
        <f aca="true" t="shared" si="1" ref="H105:H113">SUM(G105+E105)</f>
        <v>43.234</v>
      </c>
    </row>
    <row r="106" spans="2:8" ht="121.5" customHeight="1">
      <c r="B106" s="163" t="s">
        <v>187</v>
      </c>
      <c r="C106" s="41" t="s">
        <v>217</v>
      </c>
      <c r="D106" s="165"/>
      <c r="E106" s="18">
        <v>43.234</v>
      </c>
      <c r="F106" s="18"/>
      <c r="G106" s="18"/>
      <c r="H106" s="18">
        <f t="shared" si="1"/>
        <v>43.234</v>
      </c>
    </row>
    <row r="107" spans="2:8" ht="37.5" customHeight="1" hidden="1">
      <c r="B107" s="163" t="s">
        <v>469</v>
      </c>
      <c r="C107" s="47" t="s">
        <v>194</v>
      </c>
      <c r="D107" s="165"/>
      <c r="E107" s="18"/>
      <c r="F107" s="18"/>
      <c r="G107" s="18"/>
      <c r="H107" s="18"/>
    </row>
    <row r="108" spans="2:8" ht="18.75" hidden="1">
      <c r="B108" s="163"/>
      <c r="C108" s="41"/>
      <c r="D108" s="165"/>
      <c r="E108" s="18"/>
      <c r="F108" s="18"/>
      <c r="G108" s="18"/>
      <c r="H108" s="18">
        <f t="shared" si="1"/>
        <v>0</v>
      </c>
    </row>
    <row r="109" spans="2:8" ht="18.75" hidden="1">
      <c r="B109" s="163" t="s">
        <v>68</v>
      </c>
      <c r="C109" s="41" t="s">
        <v>550</v>
      </c>
      <c r="D109" s="41"/>
      <c r="E109" s="18"/>
      <c r="F109" s="18"/>
      <c r="G109" s="18"/>
      <c r="H109" s="18"/>
    </row>
    <row r="110" spans="2:8" ht="18.75" hidden="1">
      <c r="B110" s="163" t="s">
        <v>466</v>
      </c>
      <c r="C110" s="41" t="s">
        <v>148</v>
      </c>
      <c r="D110" s="165"/>
      <c r="E110" s="18"/>
      <c r="F110" s="18"/>
      <c r="G110" s="18"/>
      <c r="H110" s="18">
        <f t="shared" si="1"/>
        <v>0</v>
      </c>
    </row>
    <row r="111" spans="2:8" ht="112.5" hidden="1">
      <c r="B111" s="163" t="s">
        <v>187</v>
      </c>
      <c r="C111" s="41" t="s">
        <v>217</v>
      </c>
      <c r="D111" s="165"/>
      <c r="E111" s="18"/>
      <c r="F111" s="18"/>
      <c r="G111" s="18"/>
      <c r="H111" s="18">
        <f t="shared" si="1"/>
        <v>0</v>
      </c>
    </row>
    <row r="112" spans="2:9" ht="37.5" hidden="1">
      <c r="B112" s="163"/>
      <c r="C112" s="56" t="s">
        <v>551</v>
      </c>
      <c r="D112" s="56"/>
      <c r="E112" s="179">
        <v>4.48</v>
      </c>
      <c r="F112" s="179"/>
      <c r="G112" s="179"/>
      <c r="H112" s="18">
        <f t="shared" si="1"/>
        <v>4.48</v>
      </c>
      <c r="I112" s="180"/>
    </row>
    <row r="113" spans="2:8" ht="18.75">
      <c r="B113" s="163"/>
      <c r="C113" s="363" t="s">
        <v>537</v>
      </c>
      <c r="D113" s="364"/>
      <c r="E113" s="18">
        <v>43.234</v>
      </c>
      <c r="F113" s="18"/>
      <c r="G113" s="18"/>
      <c r="H113" s="18">
        <f t="shared" si="1"/>
        <v>43.234</v>
      </c>
    </row>
    <row r="114" spans="2:8" ht="37.5" hidden="1">
      <c r="B114" s="163"/>
      <c r="C114" s="41"/>
      <c r="D114" s="41" t="s">
        <v>552</v>
      </c>
      <c r="E114" s="18"/>
      <c r="F114" s="18"/>
      <c r="G114" s="18"/>
      <c r="H114" s="18"/>
    </row>
    <row r="115" spans="2:8" ht="37.5" hidden="1">
      <c r="B115" s="163" t="s">
        <v>469</v>
      </c>
      <c r="C115" s="47" t="s">
        <v>194</v>
      </c>
      <c r="D115" s="165"/>
      <c r="E115" s="18"/>
      <c r="F115" s="18"/>
      <c r="G115" s="18"/>
      <c r="H115" s="18"/>
    </row>
    <row r="116" spans="2:8" ht="18.75" hidden="1">
      <c r="B116" s="163" t="s">
        <v>68</v>
      </c>
      <c r="C116" s="41" t="s">
        <v>550</v>
      </c>
      <c r="D116" s="165"/>
      <c r="E116" s="18"/>
      <c r="F116" s="18"/>
      <c r="G116" s="18"/>
      <c r="H116" s="18"/>
    </row>
    <row r="117" spans="2:8" ht="37.5" hidden="1">
      <c r="B117" s="163"/>
      <c r="C117" s="56" t="s">
        <v>551</v>
      </c>
      <c r="D117" s="41"/>
      <c r="E117" s="179"/>
      <c r="F117" s="179"/>
      <c r="G117" s="179"/>
      <c r="H117" s="18"/>
    </row>
    <row r="118" spans="2:8" ht="18.75" hidden="1">
      <c r="B118" s="163"/>
      <c r="C118" s="363" t="s">
        <v>537</v>
      </c>
      <c r="D118" s="364"/>
      <c r="E118" s="18"/>
      <c r="F118" s="18"/>
      <c r="G118" s="18"/>
      <c r="H118" s="18"/>
    </row>
    <row r="119" spans="2:8" ht="37.5" hidden="1">
      <c r="B119" s="163"/>
      <c r="C119" s="54"/>
      <c r="D119" s="165" t="s">
        <v>553</v>
      </c>
      <c r="E119" s="18"/>
      <c r="F119" s="18"/>
      <c r="G119" s="18"/>
      <c r="H119" s="18"/>
    </row>
    <row r="120" spans="2:8" ht="37.5" hidden="1">
      <c r="B120" s="163" t="s">
        <v>469</v>
      </c>
      <c r="C120" s="177" t="s">
        <v>194</v>
      </c>
      <c r="D120" s="165"/>
      <c r="E120" s="18"/>
      <c r="F120" s="18"/>
      <c r="G120" s="18"/>
      <c r="H120" s="18"/>
    </row>
    <row r="121" spans="2:8" ht="37.5" hidden="1">
      <c r="B121" s="163" t="s">
        <v>137</v>
      </c>
      <c r="C121" s="47" t="s">
        <v>138</v>
      </c>
      <c r="D121" s="165"/>
      <c r="E121" s="18"/>
      <c r="F121" s="18"/>
      <c r="G121" s="18"/>
      <c r="H121" s="18"/>
    </row>
    <row r="122" spans="2:8" ht="18.75" hidden="1">
      <c r="B122" s="163" t="s">
        <v>466</v>
      </c>
      <c r="C122" s="41" t="s">
        <v>148</v>
      </c>
      <c r="D122" s="165"/>
      <c r="E122" s="18"/>
      <c r="F122" s="18"/>
      <c r="G122" s="18"/>
      <c r="H122" s="18"/>
    </row>
    <row r="123" spans="2:8" ht="37.5" hidden="1">
      <c r="B123" s="163" t="s">
        <v>133</v>
      </c>
      <c r="C123" s="47" t="s">
        <v>465</v>
      </c>
      <c r="D123" s="165"/>
      <c r="E123" s="18"/>
      <c r="F123" s="18"/>
      <c r="G123" s="18"/>
      <c r="H123" s="18"/>
    </row>
    <row r="124" spans="2:8" ht="18.75" hidden="1">
      <c r="B124" s="163"/>
      <c r="C124" s="363" t="s">
        <v>537</v>
      </c>
      <c r="D124" s="364"/>
      <c r="E124" s="18"/>
      <c r="F124" s="18"/>
      <c r="G124" s="18"/>
      <c r="H124" s="18"/>
    </row>
    <row r="125" spans="2:8" ht="37.5" hidden="1">
      <c r="B125" s="163"/>
      <c r="C125" s="54"/>
      <c r="D125" s="165" t="s">
        <v>554</v>
      </c>
      <c r="E125" s="18"/>
      <c r="F125" s="18"/>
      <c r="G125" s="18"/>
      <c r="H125" s="18"/>
    </row>
    <row r="126" spans="2:8" ht="37.5" hidden="1">
      <c r="B126" s="163" t="s">
        <v>469</v>
      </c>
      <c r="C126" s="177" t="s">
        <v>194</v>
      </c>
      <c r="D126" s="165"/>
      <c r="E126" s="18"/>
      <c r="F126" s="18"/>
      <c r="G126" s="18"/>
      <c r="H126" s="18"/>
    </row>
    <row r="127" spans="2:8" ht="18.75" hidden="1">
      <c r="B127" s="163" t="s">
        <v>170</v>
      </c>
      <c r="C127" s="47" t="s">
        <v>171</v>
      </c>
      <c r="D127" s="165"/>
      <c r="E127" s="18"/>
      <c r="F127" s="18"/>
      <c r="G127" s="18"/>
      <c r="H127" s="18"/>
    </row>
    <row r="128" spans="2:8" ht="18.75" hidden="1">
      <c r="B128" s="163"/>
      <c r="C128" s="363" t="s">
        <v>537</v>
      </c>
      <c r="D128" s="364"/>
      <c r="E128" s="18"/>
      <c r="F128" s="18"/>
      <c r="G128" s="18"/>
      <c r="H128" s="18"/>
    </row>
    <row r="129" spans="2:8" ht="60.75" customHeight="1">
      <c r="B129" s="163"/>
      <c r="C129" s="41"/>
      <c r="D129" s="41" t="s">
        <v>555</v>
      </c>
      <c r="E129" s="18"/>
      <c r="F129" s="18"/>
      <c r="G129" s="18"/>
      <c r="H129" s="18"/>
    </row>
    <row r="130" spans="2:8" ht="37.5">
      <c r="B130" s="163" t="s">
        <v>469</v>
      </c>
      <c r="C130" s="47" t="s">
        <v>194</v>
      </c>
      <c r="D130" s="165"/>
      <c r="E130" s="18">
        <v>0.6</v>
      </c>
      <c r="F130" s="18"/>
      <c r="G130" s="18"/>
      <c r="H130" s="18">
        <v>0.6</v>
      </c>
    </row>
    <row r="131" spans="2:8" ht="37.5" hidden="1">
      <c r="B131" s="163" t="s">
        <v>80</v>
      </c>
      <c r="C131" s="47" t="s">
        <v>216</v>
      </c>
      <c r="D131" s="165"/>
      <c r="E131" s="18"/>
      <c r="F131" s="18"/>
      <c r="G131" s="18"/>
      <c r="H131" s="18"/>
    </row>
    <row r="132" spans="2:8" ht="56.25">
      <c r="B132" s="163" t="s">
        <v>134</v>
      </c>
      <c r="C132" s="47" t="s">
        <v>205</v>
      </c>
      <c r="D132" s="165"/>
      <c r="E132" s="18">
        <v>0.6</v>
      </c>
      <c r="F132" s="18"/>
      <c r="G132" s="18"/>
      <c r="H132" s="18">
        <v>0.6</v>
      </c>
    </row>
    <row r="133" spans="2:8" ht="18.75" hidden="1">
      <c r="B133" s="163" t="s">
        <v>43</v>
      </c>
      <c r="C133" s="47" t="s">
        <v>45</v>
      </c>
      <c r="D133" s="165"/>
      <c r="E133" s="18"/>
      <c r="F133" s="18"/>
      <c r="G133" s="18"/>
      <c r="H133" s="18"/>
    </row>
    <row r="134" spans="2:8" ht="18.75" hidden="1">
      <c r="B134" s="163" t="s">
        <v>349</v>
      </c>
      <c r="C134" s="163" t="s">
        <v>556</v>
      </c>
      <c r="D134" s="165"/>
      <c r="E134" s="18"/>
      <c r="F134" s="18"/>
      <c r="G134" s="18"/>
      <c r="H134" s="18"/>
    </row>
    <row r="135" spans="2:8" ht="37.5" hidden="1">
      <c r="B135" s="163" t="s">
        <v>463</v>
      </c>
      <c r="C135" s="47" t="s">
        <v>464</v>
      </c>
      <c r="D135" s="165"/>
      <c r="E135" s="18"/>
      <c r="F135" s="18"/>
      <c r="G135" s="18"/>
      <c r="H135" s="18"/>
    </row>
    <row r="136" spans="2:8" ht="93.75" hidden="1">
      <c r="B136" s="163" t="s">
        <v>152</v>
      </c>
      <c r="C136" s="47" t="s">
        <v>197</v>
      </c>
      <c r="D136" s="165"/>
      <c r="E136" s="18"/>
      <c r="F136" s="18"/>
      <c r="G136" s="18"/>
      <c r="H136" s="18"/>
    </row>
    <row r="137" spans="2:8" ht="56.25" hidden="1">
      <c r="B137" s="163" t="s">
        <v>81</v>
      </c>
      <c r="C137" s="47" t="s">
        <v>150</v>
      </c>
      <c r="D137" s="165"/>
      <c r="E137" s="18"/>
      <c r="F137" s="18"/>
      <c r="G137" s="18"/>
      <c r="H137" s="18"/>
    </row>
    <row r="138" spans="2:8" ht="75" hidden="1">
      <c r="B138" s="163" t="s">
        <v>139</v>
      </c>
      <c r="C138" s="47" t="s">
        <v>198</v>
      </c>
      <c r="D138" s="165"/>
      <c r="E138" s="18"/>
      <c r="F138" s="18"/>
      <c r="G138" s="18"/>
      <c r="H138" s="18"/>
    </row>
    <row r="139" spans="2:8" ht="18.75">
      <c r="B139" s="163"/>
      <c r="C139" s="363" t="s">
        <v>537</v>
      </c>
      <c r="D139" s="364"/>
      <c r="E139" s="18">
        <v>0.6</v>
      </c>
      <c r="F139" s="18"/>
      <c r="G139" s="18"/>
      <c r="H139" s="18">
        <v>0.6</v>
      </c>
    </row>
    <row r="140" spans="2:8" ht="75" hidden="1">
      <c r="B140" s="163"/>
      <c r="C140" s="47"/>
      <c r="D140" s="53" t="s">
        <v>557</v>
      </c>
      <c r="E140" s="18"/>
      <c r="F140" s="18"/>
      <c r="G140" s="18"/>
      <c r="H140" s="18"/>
    </row>
    <row r="141" spans="2:8" ht="18.75" hidden="1">
      <c r="B141" s="163" t="s">
        <v>466</v>
      </c>
      <c r="C141" s="41" t="s">
        <v>148</v>
      </c>
      <c r="D141" s="40"/>
      <c r="E141" s="18"/>
      <c r="F141" s="18"/>
      <c r="G141" s="18"/>
      <c r="H141" s="18"/>
    </row>
    <row r="142" spans="2:8" ht="37.5" hidden="1">
      <c r="B142" s="163" t="s">
        <v>133</v>
      </c>
      <c r="C142" s="47" t="s">
        <v>558</v>
      </c>
      <c r="D142" s="53"/>
      <c r="E142" s="18"/>
      <c r="F142" s="18"/>
      <c r="G142" s="18"/>
      <c r="H142" s="18"/>
    </row>
    <row r="143" spans="2:8" ht="37.5" hidden="1">
      <c r="B143" s="163" t="s">
        <v>137</v>
      </c>
      <c r="C143" s="47" t="s">
        <v>138</v>
      </c>
      <c r="D143" s="53"/>
      <c r="E143" s="18"/>
      <c r="F143" s="18"/>
      <c r="G143" s="18"/>
      <c r="H143" s="18"/>
    </row>
    <row r="144" spans="2:8" ht="18.75" hidden="1">
      <c r="B144" s="163"/>
      <c r="C144" s="41"/>
      <c r="D144" s="181"/>
      <c r="E144" s="18"/>
      <c r="F144" s="18"/>
      <c r="G144" s="18"/>
      <c r="H144" s="18"/>
    </row>
    <row r="145" spans="2:8" ht="18.75" hidden="1">
      <c r="B145" s="164"/>
      <c r="C145" s="363" t="s">
        <v>537</v>
      </c>
      <c r="D145" s="364"/>
      <c r="E145" s="18"/>
      <c r="F145" s="18"/>
      <c r="G145" s="18"/>
      <c r="H145" s="18"/>
    </row>
    <row r="146" spans="2:8" ht="37.5">
      <c r="B146" s="172"/>
      <c r="C146" s="163"/>
      <c r="D146" s="163" t="s">
        <v>343</v>
      </c>
      <c r="E146" s="18"/>
      <c r="F146" s="18"/>
      <c r="G146" s="18"/>
      <c r="H146" s="18"/>
    </row>
    <row r="147" spans="2:8" ht="43.5" customHeight="1">
      <c r="B147" s="163" t="s">
        <v>469</v>
      </c>
      <c r="C147" s="47" t="s">
        <v>194</v>
      </c>
      <c r="D147" s="40"/>
      <c r="E147" s="18">
        <v>13</v>
      </c>
      <c r="F147" s="18"/>
      <c r="G147" s="18"/>
      <c r="H147" s="18">
        <v>13</v>
      </c>
    </row>
    <row r="148" spans="2:8" ht="37.5">
      <c r="B148" s="40">
        <v>70201</v>
      </c>
      <c r="C148" s="75" t="s">
        <v>512</v>
      </c>
      <c r="D148" s="40"/>
      <c r="E148" s="18">
        <v>13</v>
      </c>
      <c r="F148" s="18"/>
      <c r="G148" s="18"/>
      <c r="H148" s="18">
        <v>13</v>
      </c>
    </row>
    <row r="149" spans="2:8" ht="18.75">
      <c r="B149" s="360" t="s">
        <v>537</v>
      </c>
      <c r="C149" s="361"/>
      <c r="D149" s="362"/>
      <c r="E149" s="18">
        <v>13</v>
      </c>
      <c r="F149" s="18"/>
      <c r="G149" s="18"/>
      <c r="H149" s="18">
        <v>13</v>
      </c>
    </row>
    <row r="150" spans="2:8" ht="37.5" hidden="1">
      <c r="B150" s="163"/>
      <c r="C150" s="163"/>
      <c r="D150" s="163" t="s">
        <v>561</v>
      </c>
      <c r="E150" s="18"/>
      <c r="F150" s="18"/>
      <c r="G150" s="18"/>
      <c r="H150" s="18"/>
    </row>
    <row r="151" spans="2:8" ht="18.75" hidden="1">
      <c r="B151" s="163" t="s">
        <v>466</v>
      </c>
      <c r="C151" s="41" t="s">
        <v>148</v>
      </c>
      <c r="D151" s="163"/>
      <c r="E151" s="18"/>
      <c r="F151" s="18"/>
      <c r="G151" s="18"/>
      <c r="H151" s="18"/>
    </row>
    <row r="152" spans="2:8" ht="56.25" hidden="1">
      <c r="B152" s="163" t="s">
        <v>114</v>
      </c>
      <c r="C152" s="163" t="s">
        <v>173</v>
      </c>
      <c r="D152" s="163"/>
      <c r="E152" s="18"/>
      <c r="F152" s="18"/>
      <c r="G152" s="18"/>
      <c r="H152" s="18"/>
    </row>
    <row r="153" spans="2:8" ht="18.75" hidden="1">
      <c r="B153" s="163"/>
      <c r="C153" s="348" t="s">
        <v>537</v>
      </c>
      <c r="D153" s="348"/>
      <c r="E153" s="18"/>
      <c r="F153" s="18"/>
      <c r="G153" s="18"/>
      <c r="H153" s="18"/>
    </row>
    <row r="154" spans="2:8" ht="37.5" hidden="1">
      <c r="B154" s="163"/>
      <c r="C154" s="163"/>
      <c r="D154" s="163" t="s">
        <v>562</v>
      </c>
      <c r="E154" s="18"/>
      <c r="F154" s="18"/>
      <c r="G154" s="18"/>
      <c r="H154" s="18"/>
    </row>
    <row r="155" spans="2:8" ht="18.75" hidden="1">
      <c r="B155" s="163" t="s">
        <v>466</v>
      </c>
      <c r="C155" s="41" t="s">
        <v>148</v>
      </c>
      <c r="D155" s="163"/>
      <c r="E155" s="18"/>
      <c r="F155" s="18"/>
      <c r="G155" s="18"/>
      <c r="H155" s="18"/>
    </row>
    <row r="156" spans="2:8" ht="37.5" hidden="1">
      <c r="B156" s="163" t="s">
        <v>112</v>
      </c>
      <c r="C156" s="47" t="s">
        <v>146</v>
      </c>
      <c r="D156" s="163"/>
      <c r="E156" s="18"/>
      <c r="F156" s="18"/>
      <c r="G156" s="18"/>
      <c r="H156" s="18"/>
    </row>
    <row r="157" spans="2:8" ht="18.75" hidden="1">
      <c r="B157" s="163"/>
      <c r="C157" s="348" t="s">
        <v>537</v>
      </c>
      <c r="D157" s="348"/>
      <c r="E157" s="18"/>
      <c r="F157" s="18"/>
      <c r="G157" s="18"/>
      <c r="H157" s="18"/>
    </row>
    <row r="158" spans="2:8" ht="18.75" hidden="1">
      <c r="B158" s="163"/>
      <c r="C158" s="163"/>
      <c r="D158" s="163"/>
      <c r="E158" s="18"/>
      <c r="F158" s="18"/>
      <c r="G158" s="18"/>
      <c r="H158" s="18"/>
    </row>
    <row r="159" spans="2:8" ht="18.75" hidden="1">
      <c r="B159" s="163"/>
      <c r="C159" s="163"/>
      <c r="D159" s="163"/>
      <c r="E159" s="18"/>
      <c r="F159" s="18"/>
      <c r="G159" s="18"/>
      <c r="H159" s="18"/>
    </row>
    <row r="160" spans="2:8" ht="37.5" hidden="1">
      <c r="B160" s="164"/>
      <c r="C160" s="54"/>
      <c r="D160" s="166" t="s">
        <v>563</v>
      </c>
      <c r="E160" s="18"/>
      <c r="F160" s="18"/>
      <c r="G160" s="18"/>
      <c r="H160" s="18"/>
    </row>
    <row r="161" spans="2:8" ht="18.75" hidden="1">
      <c r="B161" s="164" t="s">
        <v>467</v>
      </c>
      <c r="C161" s="41" t="s">
        <v>65</v>
      </c>
      <c r="D161" s="166"/>
      <c r="E161" s="182"/>
      <c r="F161" s="18"/>
      <c r="G161" s="18"/>
      <c r="H161" s="69"/>
    </row>
    <row r="162" spans="2:8" ht="18.75" hidden="1">
      <c r="B162" s="164" t="s">
        <v>95</v>
      </c>
      <c r="C162" s="54" t="s">
        <v>556</v>
      </c>
      <c r="D162" s="166"/>
      <c r="E162" s="182"/>
      <c r="F162" s="18"/>
      <c r="G162" s="18"/>
      <c r="H162" s="69"/>
    </row>
    <row r="163" spans="2:8" ht="18.75" hidden="1">
      <c r="B163" s="163" t="s">
        <v>466</v>
      </c>
      <c r="C163" s="41" t="s">
        <v>148</v>
      </c>
      <c r="D163" s="41"/>
      <c r="E163" s="18"/>
      <c r="F163" s="18"/>
      <c r="G163" s="18"/>
      <c r="H163" s="18"/>
    </row>
    <row r="164" spans="2:8" ht="18.75" hidden="1">
      <c r="B164" s="167" t="s">
        <v>94</v>
      </c>
      <c r="C164" s="48" t="s">
        <v>118</v>
      </c>
      <c r="D164" s="41"/>
      <c r="E164" s="18"/>
      <c r="F164" s="18"/>
      <c r="G164" s="18"/>
      <c r="H164" s="18"/>
    </row>
    <row r="165" spans="2:8" ht="93.75" hidden="1">
      <c r="B165" s="167" t="s">
        <v>23</v>
      </c>
      <c r="C165" s="124" t="s">
        <v>564</v>
      </c>
      <c r="D165" s="41"/>
      <c r="E165" s="18"/>
      <c r="F165" s="18"/>
      <c r="G165" s="18"/>
      <c r="H165" s="18"/>
    </row>
    <row r="166" spans="2:8" ht="18.75" hidden="1">
      <c r="B166" s="167" t="s">
        <v>98</v>
      </c>
      <c r="C166" s="48" t="s">
        <v>99</v>
      </c>
      <c r="D166" s="41"/>
      <c r="E166" s="18"/>
      <c r="F166" s="18"/>
      <c r="G166" s="18"/>
      <c r="H166" s="18"/>
    </row>
    <row r="167" spans="2:8" ht="37.5" hidden="1">
      <c r="B167" s="167" t="s">
        <v>80</v>
      </c>
      <c r="C167" s="48" t="s">
        <v>565</v>
      </c>
      <c r="D167" s="41"/>
      <c r="E167" s="18"/>
      <c r="F167" s="18"/>
      <c r="G167" s="18"/>
      <c r="H167" s="18"/>
    </row>
    <row r="168" spans="2:8" ht="93.75" hidden="1">
      <c r="B168" s="167" t="s">
        <v>152</v>
      </c>
      <c r="C168" s="48" t="s">
        <v>566</v>
      </c>
      <c r="D168" s="41"/>
      <c r="E168" s="18"/>
      <c r="F168" s="18"/>
      <c r="G168" s="18"/>
      <c r="H168" s="18"/>
    </row>
    <row r="169" spans="2:8" ht="56.25" hidden="1">
      <c r="B169" s="167" t="s">
        <v>81</v>
      </c>
      <c r="C169" s="48" t="s">
        <v>567</v>
      </c>
      <c r="D169" s="41"/>
      <c r="E169" s="18"/>
      <c r="F169" s="18"/>
      <c r="G169" s="18"/>
      <c r="H169" s="18"/>
    </row>
    <row r="170" spans="2:8" ht="75" hidden="1">
      <c r="B170" s="167" t="s">
        <v>139</v>
      </c>
      <c r="C170" s="48" t="s">
        <v>198</v>
      </c>
      <c r="D170" s="41"/>
      <c r="E170" s="18"/>
      <c r="F170" s="18"/>
      <c r="G170" s="18"/>
      <c r="H170" s="18"/>
    </row>
    <row r="171" spans="2:8" ht="37.5" hidden="1">
      <c r="B171" s="167" t="s">
        <v>95</v>
      </c>
      <c r="C171" s="48" t="s">
        <v>568</v>
      </c>
      <c r="D171" s="41"/>
      <c r="E171" s="18"/>
      <c r="F171" s="18"/>
      <c r="G171" s="18"/>
      <c r="H171" s="18"/>
    </row>
    <row r="172" spans="2:8" ht="18.75" hidden="1">
      <c r="B172" s="167"/>
      <c r="C172" s="48"/>
      <c r="D172" s="41"/>
      <c r="E172" s="18"/>
      <c r="F172" s="18"/>
      <c r="G172" s="18"/>
      <c r="H172" s="18"/>
    </row>
    <row r="173" spans="2:8" ht="56.25" hidden="1">
      <c r="B173" s="167" t="s">
        <v>167</v>
      </c>
      <c r="C173" s="47" t="s">
        <v>569</v>
      </c>
      <c r="D173" s="41"/>
      <c r="E173" s="18"/>
      <c r="F173" s="18"/>
      <c r="G173" s="18"/>
      <c r="H173" s="18"/>
    </row>
    <row r="174" spans="2:8" ht="37.5" hidden="1">
      <c r="B174" s="163" t="s">
        <v>471</v>
      </c>
      <c r="C174" s="177" t="s">
        <v>196</v>
      </c>
      <c r="D174" s="166"/>
      <c r="E174" s="18"/>
      <c r="F174" s="18"/>
      <c r="G174" s="18"/>
      <c r="H174" s="18"/>
    </row>
    <row r="175" spans="2:8" ht="37.5" hidden="1">
      <c r="B175" s="163" t="s">
        <v>74</v>
      </c>
      <c r="C175" s="41" t="s">
        <v>570</v>
      </c>
      <c r="D175" s="166"/>
      <c r="E175" s="18"/>
      <c r="F175" s="18"/>
      <c r="G175" s="18"/>
      <c r="H175" s="18"/>
    </row>
    <row r="176" spans="2:8" ht="18.75" hidden="1">
      <c r="B176" s="163"/>
      <c r="C176" s="41"/>
      <c r="D176" s="166"/>
      <c r="E176" s="18"/>
      <c r="F176" s="18"/>
      <c r="G176" s="18"/>
      <c r="H176" s="18"/>
    </row>
    <row r="177" spans="2:8" ht="18.75" hidden="1">
      <c r="B177" s="163"/>
      <c r="C177" s="41"/>
      <c r="D177" s="166"/>
      <c r="E177" s="18"/>
      <c r="F177" s="18"/>
      <c r="G177" s="18"/>
      <c r="H177" s="18"/>
    </row>
    <row r="178" spans="2:8" ht="18.75" hidden="1">
      <c r="B178" s="163" t="s">
        <v>469</v>
      </c>
      <c r="C178" s="41" t="s">
        <v>560</v>
      </c>
      <c r="D178" s="166"/>
      <c r="E178" s="18"/>
      <c r="F178" s="18"/>
      <c r="G178" s="18"/>
      <c r="H178" s="18"/>
    </row>
    <row r="179" spans="2:8" ht="18.75" hidden="1">
      <c r="B179" s="163"/>
      <c r="C179" s="41"/>
      <c r="D179" s="171"/>
      <c r="E179" s="18"/>
      <c r="F179" s="183"/>
      <c r="G179" s="183"/>
      <c r="H179" s="18"/>
    </row>
    <row r="180" spans="2:8" ht="93.75" hidden="1">
      <c r="B180" s="163" t="s">
        <v>68</v>
      </c>
      <c r="C180" s="124" t="s">
        <v>545</v>
      </c>
      <c r="D180" s="41"/>
      <c r="E180" s="184"/>
      <c r="F180" s="18"/>
      <c r="G180" s="18"/>
      <c r="H180" s="18"/>
    </row>
    <row r="181" spans="2:8" ht="18.75" hidden="1">
      <c r="B181" s="163"/>
      <c r="C181" s="41"/>
      <c r="D181" s="41"/>
      <c r="E181" s="184"/>
      <c r="F181" s="40"/>
      <c r="G181" s="40"/>
      <c r="H181" s="18"/>
    </row>
    <row r="182" spans="2:8" ht="18.75" hidden="1">
      <c r="B182" s="163"/>
      <c r="C182" s="124"/>
      <c r="D182" s="166"/>
      <c r="E182" s="184"/>
      <c r="F182" s="40"/>
      <c r="G182" s="40"/>
      <c r="H182" s="18"/>
    </row>
    <row r="183" spans="2:8" ht="18.75" hidden="1">
      <c r="B183" s="172"/>
      <c r="C183" s="124"/>
      <c r="D183" s="185"/>
      <c r="E183" s="184"/>
      <c r="F183" s="40"/>
      <c r="G183" s="40"/>
      <c r="H183" s="18"/>
    </row>
    <row r="184" spans="2:8" ht="18.75" hidden="1">
      <c r="B184" s="172"/>
      <c r="C184" s="124"/>
      <c r="D184" s="185"/>
      <c r="E184" s="184"/>
      <c r="F184" s="40"/>
      <c r="G184" s="40"/>
      <c r="H184" s="18"/>
    </row>
    <row r="185" spans="2:8" ht="18.75" hidden="1">
      <c r="B185" s="172"/>
      <c r="C185" s="124"/>
      <c r="D185" s="185"/>
      <c r="E185" s="184"/>
      <c r="F185" s="40"/>
      <c r="G185" s="40"/>
      <c r="H185" s="18"/>
    </row>
    <row r="186" spans="2:8" ht="37.5" hidden="1">
      <c r="B186" s="56">
        <v>75</v>
      </c>
      <c r="C186" s="177" t="s">
        <v>209</v>
      </c>
      <c r="D186" s="185"/>
      <c r="E186" s="184"/>
      <c r="F186" s="18"/>
      <c r="G186" s="184"/>
      <c r="H186" s="18"/>
    </row>
    <row r="187" spans="2:8" ht="18.75" hidden="1">
      <c r="B187" s="171">
        <v>250380</v>
      </c>
      <c r="C187" s="47" t="s">
        <v>145</v>
      </c>
      <c r="D187" s="185"/>
      <c r="E187" s="184"/>
      <c r="F187" s="18"/>
      <c r="G187" s="184"/>
      <c r="H187" s="18"/>
    </row>
    <row r="188" spans="2:8" ht="18.75" hidden="1">
      <c r="B188" s="172"/>
      <c r="C188" s="124"/>
      <c r="D188" s="185"/>
      <c r="E188" s="184"/>
      <c r="F188" s="40"/>
      <c r="G188" s="186"/>
      <c r="H188" s="18"/>
    </row>
    <row r="189" spans="2:8" ht="18.75" hidden="1">
      <c r="B189" s="360" t="s">
        <v>537</v>
      </c>
      <c r="C189" s="361"/>
      <c r="D189" s="362"/>
      <c r="E189" s="187"/>
      <c r="F189" s="40"/>
      <c r="G189" s="184"/>
      <c r="H189" s="69"/>
    </row>
    <row r="190" spans="2:8" ht="93.75" hidden="1">
      <c r="B190" s="163"/>
      <c r="C190" s="163"/>
      <c r="D190" s="163" t="s">
        <v>571</v>
      </c>
      <c r="E190" s="184"/>
      <c r="F190" s="40"/>
      <c r="G190" s="40"/>
      <c r="H190" s="69"/>
    </row>
    <row r="191" spans="2:8" ht="18.75" hidden="1">
      <c r="B191" s="163" t="s">
        <v>572</v>
      </c>
      <c r="C191" s="41" t="s">
        <v>573</v>
      </c>
      <c r="D191" s="41"/>
      <c r="E191" s="184"/>
      <c r="F191" s="40"/>
      <c r="G191" s="40"/>
      <c r="H191" s="69"/>
    </row>
    <row r="192" spans="2:8" ht="18.75" hidden="1">
      <c r="B192" s="163" t="s">
        <v>574</v>
      </c>
      <c r="C192" s="124" t="s">
        <v>575</v>
      </c>
      <c r="D192" s="166"/>
      <c r="E192" s="184"/>
      <c r="F192" s="40"/>
      <c r="G192" s="40"/>
      <c r="H192" s="69"/>
    </row>
    <row r="193" spans="2:8" ht="18.75" hidden="1">
      <c r="B193" s="172"/>
      <c r="C193" s="124"/>
      <c r="D193" s="185"/>
      <c r="E193" s="184"/>
      <c r="F193" s="44"/>
      <c r="G193" s="44"/>
      <c r="H193" s="69"/>
    </row>
    <row r="194" spans="2:8" ht="18.75" hidden="1">
      <c r="B194" s="172"/>
      <c r="C194" s="124"/>
      <c r="D194" s="185"/>
      <c r="E194" s="184"/>
      <c r="F194" s="44"/>
      <c r="G194" s="44"/>
      <c r="H194" s="69"/>
    </row>
    <row r="195" spans="2:8" ht="18.75" hidden="1">
      <c r="B195" s="172"/>
      <c r="C195" s="124"/>
      <c r="D195" s="185"/>
      <c r="E195" s="184"/>
      <c r="F195" s="44"/>
      <c r="G195" s="44"/>
      <c r="H195" s="69"/>
    </row>
    <row r="196" spans="2:8" ht="18.75" hidden="1">
      <c r="B196" s="360" t="s">
        <v>537</v>
      </c>
      <c r="C196" s="361"/>
      <c r="D196" s="362"/>
      <c r="E196" s="184"/>
      <c r="F196" s="44"/>
      <c r="G196" s="44"/>
      <c r="H196" s="69"/>
    </row>
    <row r="197" spans="2:8" ht="56.25" hidden="1">
      <c r="B197" s="163"/>
      <c r="C197" s="41"/>
      <c r="D197" s="165" t="s">
        <v>555</v>
      </c>
      <c r="E197" s="18"/>
      <c r="F197" s="44"/>
      <c r="G197" s="44"/>
      <c r="H197" s="69"/>
    </row>
    <row r="198" spans="2:8" ht="37.5" hidden="1">
      <c r="B198" s="163" t="s">
        <v>469</v>
      </c>
      <c r="C198" s="47" t="s">
        <v>194</v>
      </c>
      <c r="D198" s="165"/>
      <c r="E198" s="18"/>
      <c r="F198" s="44"/>
      <c r="G198" s="44"/>
      <c r="H198" s="18"/>
    </row>
    <row r="199" spans="2:8" ht="37.5" hidden="1">
      <c r="B199" s="163" t="s">
        <v>80</v>
      </c>
      <c r="C199" s="47" t="s">
        <v>216</v>
      </c>
      <c r="D199" s="165"/>
      <c r="E199" s="18"/>
      <c r="F199" s="44"/>
      <c r="G199" s="44"/>
      <c r="H199" s="18"/>
    </row>
    <row r="200" spans="2:8" ht="56.25" hidden="1">
      <c r="B200" s="163" t="s">
        <v>134</v>
      </c>
      <c r="C200" s="47" t="s">
        <v>205</v>
      </c>
      <c r="D200" s="165"/>
      <c r="E200" s="18"/>
      <c r="F200" s="44"/>
      <c r="G200" s="44"/>
      <c r="H200" s="18"/>
    </row>
    <row r="201" spans="2:8" ht="37.5" hidden="1">
      <c r="B201" s="163" t="s">
        <v>463</v>
      </c>
      <c r="C201" s="47" t="s">
        <v>464</v>
      </c>
      <c r="D201" s="165"/>
      <c r="E201" s="184"/>
      <c r="F201" s="44"/>
      <c r="G201" s="44"/>
      <c r="H201" s="18"/>
    </row>
    <row r="202" spans="2:8" ht="93.75" hidden="1">
      <c r="B202" s="163" t="s">
        <v>152</v>
      </c>
      <c r="C202" s="47" t="s">
        <v>197</v>
      </c>
      <c r="D202" s="165"/>
      <c r="E202" s="184"/>
      <c r="F202" s="44"/>
      <c r="G202" s="44"/>
      <c r="H202" s="18"/>
    </row>
    <row r="203" spans="2:8" ht="56.25" hidden="1">
      <c r="B203" s="163" t="s">
        <v>81</v>
      </c>
      <c r="C203" s="47" t="s">
        <v>150</v>
      </c>
      <c r="D203" s="165"/>
      <c r="E203" s="184"/>
      <c r="F203" s="44"/>
      <c r="G203" s="44"/>
      <c r="H203" s="18"/>
    </row>
    <row r="204" spans="2:8" ht="75" hidden="1">
      <c r="B204" s="163" t="s">
        <v>139</v>
      </c>
      <c r="C204" s="47" t="s">
        <v>198</v>
      </c>
      <c r="D204" s="165"/>
      <c r="E204" s="184"/>
      <c r="F204" s="44"/>
      <c r="G204" s="44"/>
      <c r="H204" s="18"/>
    </row>
    <row r="205" spans="2:8" ht="18.75" hidden="1">
      <c r="B205" s="172"/>
      <c r="C205" s="363" t="s">
        <v>537</v>
      </c>
      <c r="D205" s="364"/>
      <c r="E205" s="184"/>
      <c r="F205" s="44"/>
      <c r="G205" s="44"/>
      <c r="H205" s="18"/>
    </row>
    <row r="206" spans="2:8" ht="18.75" hidden="1">
      <c r="B206" s="172"/>
      <c r="C206" s="70"/>
      <c r="D206" s="165"/>
      <c r="E206" s="184"/>
      <c r="F206" s="44"/>
      <c r="G206" s="44"/>
      <c r="H206" s="69"/>
    </row>
    <row r="207" spans="2:8" ht="18.75" hidden="1">
      <c r="B207" s="172"/>
      <c r="C207" s="173"/>
      <c r="D207" s="174"/>
      <c r="E207" s="184"/>
      <c r="F207" s="44"/>
      <c r="G207" s="44"/>
      <c r="H207" s="69"/>
    </row>
    <row r="208" spans="2:8" ht="18.75" hidden="1">
      <c r="B208" s="172"/>
      <c r="C208" s="173"/>
      <c r="D208" s="174"/>
      <c r="E208" s="184"/>
      <c r="F208" s="44"/>
      <c r="G208" s="44"/>
      <c r="H208" s="69"/>
    </row>
    <row r="209" spans="2:8" ht="18.75" hidden="1">
      <c r="B209" s="172"/>
      <c r="C209" s="173"/>
      <c r="D209" s="174"/>
      <c r="E209" s="184"/>
      <c r="F209" s="44"/>
      <c r="G209" s="44"/>
      <c r="H209" s="69"/>
    </row>
    <row r="210" spans="2:8" ht="18.75" hidden="1">
      <c r="B210" s="172"/>
      <c r="C210" s="173"/>
      <c r="D210" s="174"/>
      <c r="E210" s="184"/>
      <c r="F210" s="44"/>
      <c r="G210" s="44"/>
      <c r="H210" s="69"/>
    </row>
    <row r="211" spans="2:8" ht="18.75" hidden="1">
      <c r="B211" s="172"/>
      <c r="C211" s="173"/>
      <c r="D211" s="174"/>
      <c r="E211" s="184"/>
      <c r="F211" s="44"/>
      <c r="G211" s="44"/>
      <c r="H211" s="69"/>
    </row>
    <row r="212" spans="2:8" ht="18.75" hidden="1">
      <c r="B212" s="172"/>
      <c r="C212" s="173"/>
      <c r="D212" s="174"/>
      <c r="E212" s="184"/>
      <c r="F212" s="44"/>
      <c r="G212" s="44"/>
      <c r="H212" s="69"/>
    </row>
    <row r="213" spans="2:8" ht="37.5" hidden="1">
      <c r="B213" s="163"/>
      <c r="C213" s="163"/>
      <c r="D213" s="166" t="s">
        <v>563</v>
      </c>
      <c r="E213" s="184"/>
      <c r="F213" s="44"/>
      <c r="G213" s="44"/>
      <c r="H213" s="69"/>
    </row>
    <row r="214" spans="2:8" ht="37.5" hidden="1">
      <c r="B214" s="163" t="s">
        <v>469</v>
      </c>
      <c r="C214" s="47" t="s">
        <v>194</v>
      </c>
      <c r="D214" s="166"/>
      <c r="E214" s="184"/>
      <c r="F214" s="44"/>
      <c r="G214" s="50"/>
      <c r="H214" s="18"/>
    </row>
    <row r="215" spans="2:8" ht="75" hidden="1">
      <c r="B215" s="163" t="s">
        <v>139</v>
      </c>
      <c r="C215" s="47" t="s">
        <v>198</v>
      </c>
      <c r="D215" s="166"/>
      <c r="E215" s="184"/>
      <c r="F215" s="44"/>
      <c r="G215" s="50"/>
      <c r="H215" s="18"/>
    </row>
    <row r="216" spans="2:8" ht="18.75" hidden="1">
      <c r="B216" s="163" t="s">
        <v>466</v>
      </c>
      <c r="C216" s="41" t="s">
        <v>148</v>
      </c>
      <c r="D216" s="185"/>
      <c r="E216" s="184"/>
      <c r="F216" s="44"/>
      <c r="G216" s="50"/>
      <c r="H216" s="18"/>
    </row>
    <row r="217" spans="2:8" ht="37.5" hidden="1">
      <c r="B217" s="163" t="s">
        <v>167</v>
      </c>
      <c r="C217" s="47" t="s">
        <v>178</v>
      </c>
      <c r="D217" s="185"/>
      <c r="E217" s="184"/>
      <c r="F217" s="44"/>
      <c r="G217" s="50"/>
      <c r="H217" s="18"/>
    </row>
    <row r="218" spans="2:8" ht="37.5" hidden="1">
      <c r="B218" s="163" t="s">
        <v>471</v>
      </c>
      <c r="C218" s="47" t="s">
        <v>196</v>
      </c>
      <c r="D218" s="185"/>
      <c r="E218" s="184"/>
      <c r="F218" s="44"/>
      <c r="G218" s="50"/>
      <c r="H218" s="18"/>
    </row>
    <row r="219" spans="2:8" ht="37.5" hidden="1">
      <c r="B219" s="163" t="s">
        <v>74</v>
      </c>
      <c r="C219" s="47" t="s">
        <v>153</v>
      </c>
      <c r="D219" s="185"/>
      <c r="E219" s="184"/>
      <c r="F219" s="44"/>
      <c r="G219" s="50"/>
      <c r="H219" s="18"/>
    </row>
    <row r="220" spans="2:8" ht="18.75" hidden="1">
      <c r="B220" s="163"/>
      <c r="C220" s="363" t="s">
        <v>537</v>
      </c>
      <c r="D220" s="364"/>
      <c r="E220" s="184"/>
      <c r="F220" s="44"/>
      <c r="G220" s="184"/>
      <c r="H220" s="18"/>
    </row>
    <row r="221" spans="2:8" ht="170.25" customHeight="1">
      <c r="B221" s="163"/>
      <c r="C221" s="54"/>
      <c r="D221" s="314"/>
      <c r="E221" s="184"/>
      <c r="F221" s="314" t="s">
        <v>344</v>
      </c>
      <c r="G221" s="184"/>
      <c r="H221" s="18"/>
    </row>
    <row r="222" spans="2:8" ht="18.75">
      <c r="B222" s="163" t="s">
        <v>466</v>
      </c>
      <c r="C222" s="41" t="s">
        <v>148</v>
      </c>
      <c r="D222" s="165"/>
      <c r="E222" s="184"/>
      <c r="F222" s="44"/>
      <c r="G222" s="184">
        <v>0</v>
      </c>
      <c r="H222" s="18">
        <v>0</v>
      </c>
    </row>
    <row r="223" spans="2:8" ht="18.75">
      <c r="B223" s="71" t="s">
        <v>21</v>
      </c>
      <c r="C223" s="75" t="s">
        <v>22</v>
      </c>
      <c r="D223" s="165"/>
      <c r="E223" s="184"/>
      <c r="F223" s="44"/>
      <c r="G223" s="44">
        <v>-71.53843</v>
      </c>
      <c r="H223" s="44">
        <v>-71.53843</v>
      </c>
    </row>
    <row r="224" spans="2:8" ht="42.75" customHeight="1">
      <c r="B224" s="71" t="s">
        <v>479</v>
      </c>
      <c r="C224" s="75" t="s">
        <v>480</v>
      </c>
      <c r="D224" s="165"/>
      <c r="E224" s="184"/>
      <c r="F224" s="44"/>
      <c r="G224" s="44">
        <v>71.53843</v>
      </c>
      <c r="H224" s="44">
        <v>71.53843</v>
      </c>
    </row>
    <row r="225" spans="2:8" ht="18.75">
      <c r="B225" s="360" t="s">
        <v>537</v>
      </c>
      <c r="C225" s="361"/>
      <c r="D225" s="362"/>
      <c r="E225" s="184"/>
      <c r="F225" s="44"/>
      <c r="G225" s="184">
        <v>0</v>
      </c>
      <c r="H225" s="18">
        <v>0</v>
      </c>
    </row>
    <row r="226" spans="2:8" ht="42.75" customHeight="1">
      <c r="B226" s="163"/>
      <c r="C226" s="54"/>
      <c r="D226" s="166" t="s">
        <v>563</v>
      </c>
      <c r="E226" s="184"/>
      <c r="F226" s="44"/>
      <c r="G226" s="184"/>
      <c r="H226" s="18"/>
    </row>
    <row r="227" spans="2:8" ht="18.75">
      <c r="B227" s="164" t="s">
        <v>467</v>
      </c>
      <c r="C227" s="41" t="s">
        <v>65</v>
      </c>
      <c r="D227" s="165"/>
      <c r="E227" s="184">
        <v>5</v>
      </c>
      <c r="F227" s="44"/>
      <c r="G227" s="184"/>
      <c r="H227" s="18">
        <f aca="true" t="shared" si="2" ref="H227:H232">SUM(G227+E227)</f>
        <v>5</v>
      </c>
    </row>
    <row r="228" spans="2:8" ht="18.75">
      <c r="B228" s="164" t="s">
        <v>95</v>
      </c>
      <c r="C228" s="41" t="s">
        <v>556</v>
      </c>
      <c r="D228" s="165"/>
      <c r="E228" s="184">
        <v>5</v>
      </c>
      <c r="F228" s="44"/>
      <c r="G228" s="184"/>
      <c r="H228" s="18">
        <f t="shared" si="2"/>
        <v>5</v>
      </c>
    </row>
    <row r="229" spans="2:8" ht="22.5" customHeight="1">
      <c r="B229" s="163" t="s">
        <v>466</v>
      </c>
      <c r="C229" s="41" t="s">
        <v>148</v>
      </c>
      <c r="D229" s="165"/>
      <c r="E229" s="184">
        <v>67</v>
      </c>
      <c r="F229" s="44"/>
      <c r="G229" s="184"/>
      <c r="H229" s="18">
        <f t="shared" si="2"/>
        <v>67</v>
      </c>
    </row>
    <row r="230" spans="2:8" ht="18.75">
      <c r="B230" s="167" t="s">
        <v>95</v>
      </c>
      <c r="C230" s="48" t="s">
        <v>556</v>
      </c>
      <c r="D230" s="165"/>
      <c r="E230" s="184">
        <v>67</v>
      </c>
      <c r="F230" s="44"/>
      <c r="G230" s="184"/>
      <c r="H230" s="18">
        <f t="shared" si="2"/>
        <v>67</v>
      </c>
    </row>
    <row r="231" spans="2:8" ht="37.5">
      <c r="B231" s="235" t="s">
        <v>342</v>
      </c>
      <c r="C231" s="125" t="s">
        <v>508</v>
      </c>
      <c r="D231" s="313"/>
      <c r="E231" s="184">
        <v>57</v>
      </c>
      <c r="F231" s="44"/>
      <c r="G231" s="184"/>
      <c r="H231" s="18">
        <f t="shared" si="2"/>
        <v>57</v>
      </c>
    </row>
    <row r="232" spans="2:8" ht="18.75">
      <c r="B232" s="163" t="s">
        <v>574</v>
      </c>
      <c r="C232" s="41" t="s">
        <v>145</v>
      </c>
      <c r="D232" s="41"/>
      <c r="E232" s="184">
        <v>57</v>
      </c>
      <c r="F232" s="44"/>
      <c r="G232" s="184"/>
      <c r="H232" s="18">
        <f t="shared" si="2"/>
        <v>57</v>
      </c>
    </row>
    <row r="233" spans="2:8" ht="18.75" hidden="1">
      <c r="B233" s="163"/>
      <c r="C233" s="41"/>
      <c r="D233" s="41"/>
      <c r="E233" s="184"/>
      <c r="F233" s="44"/>
      <c r="G233" s="184"/>
      <c r="H233" s="18"/>
    </row>
    <row r="234" spans="2:8" ht="18.75">
      <c r="B234" s="164"/>
      <c r="C234" s="363" t="s">
        <v>537</v>
      </c>
      <c r="D234" s="364"/>
      <c r="E234" s="184">
        <f>SUM(E228+E229+E231)</f>
        <v>129</v>
      </c>
      <c r="F234" s="44"/>
      <c r="G234" s="184"/>
      <c r="H234" s="18">
        <f>SUM(G234+E234)</f>
        <v>129</v>
      </c>
    </row>
    <row r="235" spans="2:8" ht="18.75">
      <c r="B235" s="350" t="s">
        <v>63</v>
      </c>
      <c r="C235" s="350"/>
      <c r="D235" s="350"/>
      <c r="E235" s="197">
        <f>SUM(E234+E225+E149+E139+E113)</f>
        <v>185.834</v>
      </c>
      <c r="F235" s="197"/>
      <c r="G235" s="197">
        <f>SUM(G234+G225+G149+G139+G113)</f>
        <v>0</v>
      </c>
      <c r="H235" s="197">
        <f>SUM(H234+H225+H149+H139+H113)</f>
        <v>185.834</v>
      </c>
    </row>
    <row r="236" spans="3:4" ht="18.75">
      <c r="C236" s="315"/>
      <c r="D236" s="316"/>
    </row>
    <row r="237" spans="3:4" ht="18.75">
      <c r="C237" s="315"/>
      <c r="D237" s="315"/>
    </row>
  </sheetData>
  <mergeCells count="46">
    <mergeCell ref="E1:G1"/>
    <mergeCell ref="B6:H6"/>
    <mergeCell ref="D9:E9"/>
    <mergeCell ref="F9:G9"/>
    <mergeCell ref="F10:F11"/>
    <mergeCell ref="G10:G11"/>
    <mergeCell ref="H10:H11"/>
    <mergeCell ref="B15:D15"/>
    <mergeCell ref="B10:B11"/>
    <mergeCell ref="C10:C11"/>
    <mergeCell ref="D10:D11"/>
    <mergeCell ref="E10:E11"/>
    <mergeCell ref="B18:B19"/>
    <mergeCell ref="B21:D21"/>
    <mergeCell ref="C29:D29"/>
    <mergeCell ref="C33:D33"/>
    <mergeCell ref="C37:D37"/>
    <mergeCell ref="C41:D41"/>
    <mergeCell ref="C48:D48"/>
    <mergeCell ref="C53:D53"/>
    <mergeCell ref="C58:D58"/>
    <mergeCell ref="B60:D60"/>
    <mergeCell ref="B64:D64"/>
    <mergeCell ref="B68:D68"/>
    <mergeCell ref="C75:D75"/>
    <mergeCell ref="B81:F81"/>
    <mergeCell ref="B85:D85"/>
    <mergeCell ref="B89:D89"/>
    <mergeCell ref="C93:D93"/>
    <mergeCell ref="C103:D103"/>
    <mergeCell ref="C113:D113"/>
    <mergeCell ref="C118:D118"/>
    <mergeCell ref="C124:D124"/>
    <mergeCell ref="C128:D128"/>
    <mergeCell ref="C139:D139"/>
    <mergeCell ref="C145:D145"/>
    <mergeCell ref="B149:D149"/>
    <mergeCell ref="C153:D153"/>
    <mergeCell ref="C157:D157"/>
    <mergeCell ref="B189:D189"/>
    <mergeCell ref="B196:D196"/>
    <mergeCell ref="C205:D205"/>
    <mergeCell ref="C220:D220"/>
    <mergeCell ref="B235:D235"/>
    <mergeCell ref="C234:D234"/>
    <mergeCell ref="B225:D225"/>
  </mergeCells>
  <printOptions/>
  <pageMargins left="0.18" right="0.24" top="0.17" bottom="0.17" header="0.5" footer="0.5"/>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C4" sqref="C4"/>
    </sheetView>
  </sheetViews>
  <sheetFormatPr defaultColWidth="9.00390625" defaultRowHeight="12.75"/>
  <cols>
    <col min="1" max="1" width="9.25390625" style="31" customWidth="1"/>
    <col min="2" max="2" width="35.125" style="31" customWidth="1"/>
    <col min="3" max="3" width="15.875" style="31" customWidth="1"/>
    <col min="4" max="4" width="12.875" style="31" customWidth="1"/>
    <col min="5" max="5" width="12.125" style="31" customWidth="1"/>
    <col min="6" max="6" width="15.125" style="31" customWidth="1"/>
    <col min="7" max="16384" width="9.125" style="31" customWidth="1"/>
  </cols>
  <sheetData>
    <row r="1" spans="4:8" ht="18.75">
      <c r="D1" s="351" t="s">
        <v>319</v>
      </c>
      <c r="E1" s="351"/>
      <c r="F1" s="351"/>
      <c r="G1" s="351"/>
      <c r="H1" s="230"/>
    </row>
    <row r="2" ht="18.75">
      <c r="C2" s="31" t="s">
        <v>320</v>
      </c>
    </row>
    <row r="3" spans="3:7" ht="57.75" customHeight="1">
      <c r="C3" s="342" t="s">
        <v>282</v>
      </c>
      <c r="D3" s="342"/>
      <c r="E3" s="342"/>
      <c r="F3" s="342"/>
      <c r="G3" s="21"/>
    </row>
    <row r="4" spans="6:8" ht="18.75">
      <c r="F4" s="191"/>
      <c r="G4" s="191"/>
      <c r="H4" s="191"/>
    </row>
    <row r="5" spans="1:8" ht="27" customHeight="1">
      <c r="A5" s="341" t="s">
        <v>321</v>
      </c>
      <c r="B5" s="341"/>
      <c r="C5" s="341"/>
      <c r="D5" s="341"/>
      <c r="E5" s="341"/>
      <c r="F5" s="341"/>
      <c r="G5" s="191"/>
      <c r="H5" s="191"/>
    </row>
    <row r="7" ht="18.75">
      <c r="E7" s="31" t="s">
        <v>222</v>
      </c>
    </row>
    <row r="8" spans="1:6" ht="25.5" customHeight="1">
      <c r="A8" s="365" t="s">
        <v>192</v>
      </c>
      <c r="B8" s="365" t="s">
        <v>322</v>
      </c>
      <c r="C8" s="348" t="s">
        <v>117</v>
      </c>
      <c r="D8" s="365" t="s">
        <v>135</v>
      </c>
      <c r="E8" s="365"/>
      <c r="F8" s="365" t="s">
        <v>63</v>
      </c>
    </row>
    <row r="9" spans="1:6" ht="60" customHeight="1">
      <c r="A9" s="365"/>
      <c r="B9" s="365"/>
      <c r="C9" s="348"/>
      <c r="D9" s="40" t="s">
        <v>63</v>
      </c>
      <c r="E9" s="41" t="s">
        <v>323</v>
      </c>
      <c r="F9" s="365"/>
    </row>
    <row r="10" spans="1:6" ht="18.75" hidden="1">
      <c r="A10" s="44">
        <v>1</v>
      </c>
      <c r="B10" s="44">
        <v>2</v>
      </c>
      <c r="C10" s="44">
        <v>3</v>
      </c>
      <c r="D10" s="44">
        <v>4</v>
      </c>
      <c r="E10" s="44">
        <v>5</v>
      </c>
      <c r="F10" s="44">
        <v>6</v>
      </c>
    </row>
    <row r="11" spans="1:6" ht="30.75" customHeight="1">
      <c r="A11" s="53">
        <v>200000</v>
      </c>
      <c r="B11" s="53" t="s">
        <v>324</v>
      </c>
      <c r="C11" s="60">
        <f>SUM(C12)</f>
        <v>1879.2519899999998</v>
      </c>
      <c r="D11" s="60">
        <f>SUM(D12)</f>
        <v>592.2137700000001</v>
      </c>
      <c r="E11" s="60">
        <f>SUM(E12)</f>
        <v>577.58217</v>
      </c>
      <c r="F11" s="69">
        <f>SUM(C11+D11)</f>
        <v>2471.46576</v>
      </c>
    </row>
    <row r="12" spans="1:6" ht="59.25" customHeight="1">
      <c r="A12" s="53">
        <v>208000</v>
      </c>
      <c r="B12" s="53" t="s">
        <v>325</v>
      </c>
      <c r="C12" s="60">
        <f>SUM(C13-C14)+C16</f>
        <v>1879.2519899999998</v>
      </c>
      <c r="D12" s="60">
        <f>SUM(D13-D14)+D16</f>
        <v>592.2137700000001</v>
      </c>
      <c r="E12" s="60">
        <f>SUM(E13-E14)+E16</f>
        <v>577.58217</v>
      </c>
      <c r="F12" s="69">
        <f aca="true" t="shared" si="0" ref="F12:F24">SUM(C12+D12)</f>
        <v>2471.46576</v>
      </c>
    </row>
    <row r="13" spans="1:6" ht="18" customHeight="1">
      <c r="A13" s="53">
        <v>208100</v>
      </c>
      <c r="B13" s="53" t="s">
        <v>326</v>
      </c>
      <c r="C13" s="60">
        <v>2239.47549</v>
      </c>
      <c r="D13" s="60">
        <v>352.52927</v>
      </c>
      <c r="E13" s="60">
        <v>336.53767</v>
      </c>
      <c r="F13" s="69">
        <f t="shared" si="0"/>
        <v>2592.00476</v>
      </c>
    </row>
    <row r="14" spans="1:6" ht="18.75">
      <c r="A14" s="53">
        <v>208200</v>
      </c>
      <c r="B14" s="53" t="s">
        <v>327</v>
      </c>
      <c r="C14" s="60">
        <v>100.7235</v>
      </c>
      <c r="D14" s="60">
        <f>SUM(D13)-D15</f>
        <v>19.815499999999986</v>
      </c>
      <c r="E14" s="60">
        <f>SUM(E13)-E15</f>
        <v>18.455499999999972</v>
      </c>
      <c r="F14" s="69">
        <f t="shared" si="0"/>
        <v>120.53899999999999</v>
      </c>
    </row>
    <row r="15" spans="1:6" ht="29.25" customHeight="1">
      <c r="A15" s="53"/>
      <c r="B15" s="53" t="s">
        <v>328</v>
      </c>
      <c r="C15" s="60">
        <v>1690.10899</v>
      </c>
      <c r="D15" s="69">
        <v>332.71377</v>
      </c>
      <c r="E15" s="69">
        <v>318.08217</v>
      </c>
      <c r="F15" s="69">
        <f t="shared" si="0"/>
        <v>2022.82276</v>
      </c>
    </row>
    <row r="16" spans="1:6" ht="75">
      <c r="A16" s="53">
        <v>208400</v>
      </c>
      <c r="B16" s="53" t="s">
        <v>329</v>
      </c>
      <c r="C16" s="60">
        <v>-259.5</v>
      </c>
      <c r="D16" s="60">
        <v>259.5</v>
      </c>
      <c r="E16" s="60">
        <v>259.5</v>
      </c>
      <c r="F16" s="69">
        <f t="shared" si="0"/>
        <v>0</v>
      </c>
    </row>
    <row r="17" spans="1:6" ht="18.75">
      <c r="A17" s="44"/>
      <c r="B17" s="53" t="s">
        <v>330</v>
      </c>
      <c r="C17" s="60">
        <f>SUM(C11)</f>
        <v>1879.2519899999998</v>
      </c>
      <c r="D17" s="60">
        <f>SUM(D11)</f>
        <v>592.2137700000001</v>
      </c>
      <c r="E17" s="60">
        <f>SUM(E11)</f>
        <v>577.58217</v>
      </c>
      <c r="F17" s="69">
        <f>SUM(C17+D17)</f>
        <v>2471.46576</v>
      </c>
    </row>
    <row r="18" spans="1:6" ht="37.5">
      <c r="A18" s="53">
        <v>600000</v>
      </c>
      <c r="B18" s="53" t="s">
        <v>331</v>
      </c>
      <c r="C18" s="60">
        <f aca="true" t="shared" si="1" ref="C18:E19">SUM(C17)</f>
        <v>1879.2519899999998</v>
      </c>
      <c r="D18" s="60">
        <f t="shared" si="1"/>
        <v>592.2137700000001</v>
      </c>
      <c r="E18" s="60">
        <f t="shared" si="1"/>
        <v>577.58217</v>
      </c>
      <c r="F18" s="69">
        <f>SUM(C18+D18)</f>
        <v>2471.46576</v>
      </c>
    </row>
    <row r="19" spans="1:6" ht="37.5">
      <c r="A19" s="53">
        <v>602000</v>
      </c>
      <c r="B19" s="53" t="s">
        <v>332</v>
      </c>
      <c r="C19" s="60">
        <f t="shared" si="1"/>
        <v>1879.2519899999998</v>
      </c>
      <c r="D19" s="60">
        <f t="shared" si="1"/>
        <v>592.2137700000001</v>
      </c>
      <c r="E19" s="60">
        <f t="shared" si="1"/>
        <v>577.58217</v>
      </c>
      <c r="F19" s="69">
        <f>SUM(C19+D19)</f>
        <v>2471.46576</v>
      </c>
    </row>
    <row r="20" spans="1:6" ht="18.75">
      <c r="A20" s="53">
        <v>602100</v>
      </c>
      <c r="B20" s="53" t="s">
        <v>326</v>
      </c>
      <c r="C20" s="60">
        <v>2239.47549</v>
      </c>
      <c r="D20" s="60">
        <v>352.52927</v>
      </c>
      <c r="E20" s="60">
        <v>336.53767</v>
      </c>
      <c r="F20" s="69">
        <f t="shared" si="0"/>
        <v>2592.00476</v>
      </c>
    </row>
    <row r="21" spans="1:6" ht="18.75">
      <c r="A21" s="53">
        <v>602200</v>
      </c>
      <c r="B21" s="53" t="s">
        <v>327</v>
      </c>
      <c r="C21" s="60">
        <v>100.7235</v>
      </c>
      <c r="D21" s="60">
        <v>19.815499999999986</v>
      </c>
      <c r="E21" s="60">
        <v>18.455499999999972</v>
      </c>
      <c r="F21" s="69">
        <f t="shared" si="0"/>
        <v>120.53899999999999</v>
      </c>
    </row>
    <row r="22" spans="1:6" ht="75">
      <c r="A22" s="53">
        <v>602400</v>
      </c>
      <c r="B22" s="53" t="s">
        <v>329</v>
      </c>
      <c r="C22" s="60">
        <v>-259.5</v>
      </c>
      <c r="D22" s="60">
        <v>259.5</v>
      </c>
      <c r="E22" s="60">
        <v>259.5</v>
      </c>
      <c r="F22" s="69">
        <f>SUM(C22+D22)</f>
        <v>0</v>
      </c>
    </row>
    <row r="23" spans="1:6" ht="18.75" hidden="1">
      <c r="A23" s="53">
        <v>604100</v>
      </c>
      <c r="B23" s="53" t="s">
        <v>333</v>
      </c>
      <c r="C23" s="60"/>
      <c r="D23" s="60"/>
      <c r="E23" s="69"/>
      <c r="F23" s="69">
        <f t="shared" si="0"/>
        <v>0</v>
      </c>
    </row>
    <row r="24" spans="1:6" ht="18.75" hidden="1">
      <c r="A24" s="53">
        <v>604200</v>
      </c>
      <c r="B24" s="53" t="s">
        <v>334</v>
      </c>
      <c r="C24" s="60"/>
      <c r="D24" s="60"/>
      <c r="E24" s="69"/>
      <c r="F24" s="69">
        <f t="shared" si="0"/>
        <v>0</v>
      </c>
    </row>
    <row r="25" spans="1:6" ht="37.5">
      <c r="A25" s="53"/>
      <c r="B25" s="231" t="s">
        <v>335</v>
      </c>
      <c r="C25" s="60">
        <f>SUM(C11)</f>
        <v>1879.2519899999998</v>
      </c>
      <c r="D25" s="60">
        <f>SUM(D11)</f>
        <v>592.2137700000001</v>
      </c>
      <c r="E25" s="60">
        <f>SUM(E11)</f>
        <v>577.58217</v>
      </c>
      <c r="F25" s="69">
        <f>SUM(C25+D25)</f>
        <v>2471.46576</v>
      </c>
    </row>
    <row r="26" spans="1:4" ht="18.75">
      <c r="A26" s="37"/>
      <c r="B26" s="37"/>
      <c r="C26" s="37"/>
      <c r="D26" s="37"/>
    </row>
  </sheetData>
  <mergeCells count="8">
    <mergeCell ref="D1:G1"/>
    <mergeCell ref="C3:F3"/>
    <mergeCell ref="A5:F5"/>
    <mergeCell ref="A8:A9"/>
    <mergeCell ref="B8:B9"/>
    <mergeCell ref="C8:C9"/>
    <mergeCell ref="D8:E8"/>
    <mergeCell ref="F8:F9"/>
  </mergeCells>
  <printOptions/>
  <pageMargins left="0.44" right="0.24" top="0.17" bottom="0.17" header="0.5" footer="0.5"/>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Y631"/>
  <sheetViews>
    <sheetView workbookViewId="0" topLeftCell="A1">
      <pane ySplit="14" topLeftCell="BM495" activePane="bottomLeft" state="frozen"/>
      <selection pane="topLeft" activeCell="A1" sqref="A1"/>
      <selection pane="bottomLeft" activeCell="C5" sqref="C5"/>
    </sheetView>
  </sheetViews>
  <sheetFormatPr defaultColWidth="9.00390625" defaultRowHeight="12.75"/>
  <cols>
    <col min="1" max="1" width="11.75390625" style="10" customWidth="1"/>
    <col min="2" max="2" width="37.25390625" style="10" customWidth="1"/>
    <col min="3" max="3" width="67.75390625" style="10" customWidth="1"/>
    <col min="4" max="4" width="11.875" style="10" customWidth="1"/>
    <col min="5" max="5" width="12.00390625" style="10" customWidth="1"/>
    <col min="6" max="6" width="10.375" style="10" customWidth="1"/>
    <col min="7" max="7" width="16.625" style="10" customWidth="1"/>
    <col min="8" max="8" width="13.00390625" style="10" hidden="1" customWidth="1"/>
    <col min="9" max="9" width="12.875" style="10" hidden="1" customWidth="1"/>
    <col min="10" max="10" width="13.875" style="10" customWidth="1"/>
    <col min="11" max="11" width="11.625" style="10" customWidth="1"/>
    <col min="12" max="12" width="13.875" style="10" customWidth="1"/>
    <col min="13" max="13" width="15.375" style="10" customWidth="1"/>
    <col min="14" max="14" width="13.25390625" style="10" customWidth="1"/>
    <col min="15" max="15" width="0" style="10" hidden="1" customWidth="1"/>
    <col min="16" max="16" width="4.25390625" style="10" hidden="1" customWidth="1"/>
    <col min="17" max="17" width="19.875" style="10" customWidth="1"/>
    <col min="18" max="21" width="0" style="10" hidden="1" customWidth="1"/>
    <col min="22" max="16384" width="9.125" style="10" customWidth="1"/>
  </cols>
  <sheetData>
    <row r="1" spans="3:17" ht="18.75">
      <c r="C1" s="343" t="s">
        <v>57</v>
      </c>
      <c r="D1" s="343"/>
      <c r="E1" s="343"/>
      <c r="F1" s="343"/>
      <c r="G1" s="343"/>
      <c r="H1" s="343"/>
      <c r="I1" s="343"/>
      <c r="J1" s="343"/>
      <c r="K1" s="343"/>
      <c r="L1" s="343"/>
      <c r="M1" s="343"/>
      <c r="N1" s="343"/>
      <c r="O1" s="343"/>
      <c r="P1" s="343"/>
      <c r="Q1" s="343"/>
    </row>
    <row r="2" spans="3:17" ht="18.75">
      <c r="C2" s="343" t="s">
        <v>58</v>
      </c>
      <c r="D2" s="343"/>
      <c r="E2" s="343"/>
      <c r="F2" s="343"/>
      <c r="G2" s="343"/>
      <c r="H2" s="343"/>
      <c r="I2" s="343"/>
      <c r="J2" s="343"/>
      <c r="K2" s="343"/>
      <c r="L2" s="343"/>
      <c r="M2" s="343"/>
      <c r="N2" s="343"/>
      <c r="O2" s="343"/>
      <c r="P2" s="343"/>
      <c r="Q2" s="343"/>
    </row>
    <row r="3" spans="3:17" ht="18.75">
      <c r="C3" s="343" t="s">
        <v>284</v>
      </c>
      <c r="D3" s="343"/>
      <c r="E3" s="343"/>
      <c r="F3" s="343"/>
      <c r="G3" s="343"/>
      <c r="H3" s="343"/>
      <c r="I3" s="343"/>
      <c r="J3" s="343"/>
      <c r="K3" s="343"/>
      <c r="L3" s="343"/>
      <c r="M3" s="343"/>
      <c r="N3" s="343"/>
      <c r="O3" s="343"/>
      <c r="P3" s="343"/>
      <c r="Q3" s="343"/>
    </row>
    <row r="4" spans="1:7" ht="15.75" hidden="1">
      <c r="A4" s="36"/>
      <c r="B4" s="36"/>
      <c r="C4" s="36"/>
      <c r="D4" s="36"/>
      <c r="E4" s="36"/>
      <c r="F4" s="36"/>
      <c r="G4" s="36"/>
    </row>
    <row r="5" spans="1:17" ht="18.75">
      <c r="A5" s="36"/>
      <c r="B5" s="36"/>
      <c r="C5" s="36"/>
      <c r="D5" s="36"/>
      <c r="E5" s="36"/>
      <c r="F5" s="36"/>
      <c r="G5" s="36"/>
      <c r="J5" s="345" t="s">
        <v>283</v>
      </c>
      <c r="K5" s="345"/>
      <c r="L5" s="345"/>
      <c r="M5" s="345"/>
      <c r="N5" s="345"/>
      <c r="O5" s="345"/>
      <c r="P5" s="345"/>
      <c r="Q5" s="345"/>
    </row>
    <row r="6" spans="1:17" ht="18.75">
      <c r="A6" s="36"/>
      <c r="B6" s="36"/>
      <c r="C6" s="36"/>
      <c r="D6" s="36"/>
      <c r="E6" s="36"/>
      <c r="F6" s="36"/>
      <c r="G6" s="36"/>
      <c r="J6" s="229"/>
      <c r="K6" s="229"/>
      <c r="L6" s="229"/>
      <c r="M6" s="229"/>
      <c r="N6" s="229"/>
      <c r="O6" s="229"/>
      <c r="P6" s="229"/>
      <c r="Q6" s="229"/>
    </row>
    <row r="7" spans="1:17" ht="30.75" customHeight="1">
      <c r="A7" s="344" t="s">
        <v>59</v>
      </c>
      <c r="B7" s="344"/>
      <c r="C7" s="344"/>
      <c r="D7" s="344"/>
      <c r="E7" s="344"/>
      <c r="F7" s="344"/>
      <c r="G7" s="344"/>
      <c r="H7" s="344"/>
      <c r="I7" s="344"/>
      <c r="J7" s="344"/>
      <c r="K7" s="344"/>
      <c r="L7" s="344"/>
      <c r="M7" s="344"/>
      <c r="N7" s="344"/>
      <c r="O7" s="344"/>
      <c r="P7" s="344"/>
      <c r="Q7" s="344"/>
    </row>
    <row r="8" spans="1:16" ht="67.5" customHeight="1" hidden="1">
      <c r="A8" s="193"/>
      <c r="B8" s="193"/>
      <c r="C8" s="193"/>
      <c r="D8" s="193"/>
      <c r="E8" s="193"/>
      <c r="F8" s="193"/>
      <c r="G8" s="193"/>
      <c r="H8" s="193"/>
      <c r="I8" s="193"/>
      <c r="J8" s="193"/>
      <c r="K8" s="193"/>
      <c r="L8" s="193"/>
      <c r="M8" s="193"/>
      <c r="N8" s="193"/>
      <c r="O8" s="193"/>
      <c r="P8" s="193"/>
    </row>
    <row r="9" spans="1:17" ht="27.75" customHeight="1">
      <c r="A9" s="193"/>
      <c r="B9" s="193"/>
      <c r="C9" s="193"/>
      <c r="D9" s="193"/>
      <c r="E9" s="193"/>
      <c r="F9" s="193"/>
      <c r="G9" s="193"/>
      <c r="H9" s="193"/>
      <c r="I9" s="193"/>
      <c r="J9" s="193"/>
      <c r="K9" s="193"/>
      <c r="L9" s="193"/>
      <c r="M9" s="35"/>
      <c r="N9" s="193"/>
      <c r="O9" s="193"/>
      <c r="P9" s="193"/>
      <c r="Q9" s="193" t="s">
        <v>222</v>
      </c>
    </row>
    <row r="10" spans="1:17" ht="18.75">
      <c r="A10" s="317" t="s">
        <v>236</v>
      </c>
      <c r="B10" s="333" t="s">
        <v>53</v>
      </c>
      <c r="C10" s="348" t="s">
        <v>237</v>
      </c>
      <c r="D10" s="317" t="s">
        <v>238</v>
      </c>
      <c r="E10" s="317" t="s">
        <v>239</v>
      </c>
      <c r="F10" s="317" t="s">
        <v>240</v>
      </c>
      <c r="G10" s="348" t="s">
        <v>340</v>
      </c>
      <c r="H10" s="41"/>
      <c r="I10" s="41"/>
      <c r="J10" s="365" t="s">
        <v>241</v>
      </c>
      <c r="K10" s="365"/>
      <c r="L10" s="365"/>
      <c r="M10" s="365"/>
      <c r="N10" s="365"/>
      <c r="O10" s="326"/>
      <c r="P10" s="348" t="s">
        <v>242</v>
      </c>
      <c r="Q10" s="348" t="s">
        <v>492</v>
      </c>
    </row>
    <row r="11" spans="1:17" ht="60.75" customHeight="1">
      <c r="A11" s="317"/>
      <c r="B11" s="334"/>
      <c r="C11" s="348"/>
      <c r="D11" s="317"/>
      <c r="E11" s="317"/>
      <c r="F11" s="317"/>
      <c r="G11" s="348"/>
      <c r="H11" s="41"/>
      <c r="I11" s="41"/>
      <c r="J11" s="348" t="s">
        <v>243</v>
      </c>
      <c r="K11" s="348"/>
      <c r="L11" s="348" t="s">
        <v>244</v>
      </c>
      <c r="M11" s="348" t="s">
        <v>338</v>
      </c>
      <c r="N11" s="348" t="s">
        <v>245</v>
      </c>
      <c r="O11" s="327"/>
      <c r="P11" s="348"/>
      <c r="Q11" s="348"/>
    </row>
    <row r="12" spans="1:17" ht="95.25" customHeight="1">
      <c r="A12" s="192" t="s">
        <v>13</v>
      </c>
      <c r="B12" s="41" t="s">
        <v>246</v>
      </c>
      <c r="C12" s="348"/>
      <c r="D12" s="317"/>
      <c r="E12" s="317"/>
      <c r="F12" s="317"/>
      <c r="G12" s="348"/>
      <c r="H12" s="41"/>
      <c r="I12" s="41"/>
      <c r="J12" s="41" t="s">
        <v>247</v>
      </c>
      <c r="K12" s="41" t="s">
        <v>60</v>
      </c>
      <c r="L12" s="348"/>
      <c r="M12" s="348"/>
      <c r="N12" s="348"/>
      <c r="O12" s="327"/>
      <c r="P12" s="348"/>
      <c r="Q12" s="348"/>
    </row>
    <row r="13" spans="1:16" ht="55.5" customHeight="1" hidden="1">
      <c r="A13" s="205" t="s">
        <v>249</v>
      </c>
      <c r="B13" s="206" t="s">
        <v>65</v>
      </c>
      <c r="C13" s="206" t="s">
        <v>250</v>
      </c>
      <c r="D13" s="207"/>
      <c r="E13" s="207"/>
      <c r="F13" s="207"/>
      <c r="G13" s="208"/>
      <c r="H13" s="209"/>
      <c r="I13" s="208"/>
      <c r="J13" s="208"/>
      <c r="K13" s="208"/>
      <c r="L13" s="207"/>
      <c r="M13" s="207"/>
      <c r="N13" s="207"/>
      <c r="O13" s="210"/>
      <c r="P13" s="207"/>
    </row>
    <row r="14" spans="1:16" ht="31.5" customHeight="1" hidden="1">
      <c r="A14" s="211" t="s">
        <v>66</v>
      </c>
      <c r="B14" s="192" t="s">
        <v>67</v>
      </c>
      <c r="C14" s="192" t="s">
        <v>251</v>
      </c>
      <c r="D14" s="212"/>
      <c r="E14" s="212"/>
      <c r="F14" s="212"/>
      <c r="G14" s="213"/>
      <c r="H14" s="213"/>
      <c r="I14" s="213"/>
      <c r="J14" s="213"/>
      <c r="K14" s="213"/>
      <c r="L14" s="212"/>
      <c r="M14" s="212"/>
      <c r="N14" s="212"/>
      <c r="O14" s="214"/>
      <c r="P14" s="212"/>
    </row>
    <row r="15" spans="1:25" ht="36" customHeight="1">
      <c r="A15" s="265" t="s">
        <v>467</v>
      </c>
      <c r="B15" s="266" t="s">
        <v>65</v>
      </c>
      <c r="C15" s="266" t="s">
        <v>250</v>
      </c>
      <c r="D15" s="215"/>
      <c r="E15" s="215"/>
      <c r="F15" s="215"/>
      <c r="G15" s="216">
        <v>4.5</v>
      </c>
      <c r="H15" s="216"/>
      <c r="I15" s="216">
        <f>SUM(I18+I27+I30+I38+I41+I43+I44)</f>
        <v>4.5</v>
      </c>
      <c r="J15" s="216">
        <v>4.5</v>
      </c>
      <c r="K15" s="216">
        <f>SUM(K18+K27+K30+K38+K41+K43+K44)</f>
        <v>0</v>
      </c>
      <c r="L15" s="216">
        <f>SUM(L18+L27+L30+L38+L41+L43+L44)</f>
        <v>0</v>
      </c>
      <c r="M15" s="216">
        <v>0</v>
      </c>
      <c r="N15" s="216">
        <f>SUM(N18+N27+N30+N38+N41+N43+N44)</f>
        <v>0</v>
      </c>
      <c r="O15" s="216">
        <f>SUM(O18+O27+O30+O38+O41+O43+O44)</f>
        <v>0</v>
      </c>
      <c r="P15" s="288">
        <f>SUM(P18+P27+P30+P38+P41+P43+P44)</f>
        <v>0</v>
      </c>
      <c r="Q15" s="219">
        <v>0</v>
      </c>
      <c r="R15" s="183"/>
      <c r="S15" s="217"/>
      <c r="T15" s="217"/>
      <c r="U15" s="217"/>
      <c r="V15" s="217"/>
      <c r="W15" s="217"/>
      <c r="X15" s="217"/>
      <c r="Y15" s="217"/>
    </row>
    <row r="16" spans="1:25" ht="35.25" customHeight="1" hidden="1">
      <c r="A16" s="163"/>
      <c r="B16" s="41"/>
      <c r="C16" s="41"/>
      <c r="D16" s="212"/>
      <c r="E16" s="212"/>
      <c r="F16" s="212"/>
      <c r="G16" s="18"/>
      <c r="H16" s="18"/>
      <c r="I16" s="18">
        <f>SUM(J16+L16+N16+P16)</f>
        <v>0</v>
      </c>
      <c r="J16" s="19"/>
      <c r="K16" s="18"/>
      <c r="L16" s="18"/>
      <c r="M16" s="18"/>
      <c r="N16" s="18"/>
      <c r="O16" s="183">
        <f>SUM(J16:N16)-K16</f>
        <v>0</v>
      </c>
      <c r="P16" s="184"/>
      <c r="Q16" s="18"/>
      <c r="R16" s="183"/>
      <c r="S16" s="217"/>
      <c r="T16" s="217"/>
      <c r="U16" s="217"/>
      <c r="V16" s="217"/>
      <c r="W16" s="217"/>
      <c r="X16" s="217"/>
      <c r="Y16" s="217"/>
    </row>
    <row r="17" spans="1:25" ht="35.25" customHeight="1" hidden="1">
      <c r="A17" s="163" t="s">
        <v>94</v>
      </c>
      <c r="B17" s="41" t="s">
        <v>118</v>
      </c>
      <c r="C17" s="41" t="s">
        <v>252</v>
      </c>
      <c r="D17" s="212"/>
      <c r="E17" s="212"/>
      <c r="F17" s="212"/>
      <c r="G17" s="18"/>
      <c r="H17" s="18"/>
      <c r="I17" s="18"/>
      <c r="J17" s="19"/>
      <c r="K17" s="18"/>
      <c r="L17" s="18"/>
      <c r="M17" s="18"/>
      <c r="N17" s="18"/>
      <c r="O17" s="183"/>
      <c r="P17" s="184"/>
      <c r="Q17" s="18"/>
      <c r="R17" s="183"/>
      <c r="S17" s="217"/>
      <c r="T17" s="217"/>
      <c r="U17" s="217"/>
      <c r="V17" s="217"/>
      <c r="W17" s="217"/>
      <c r="X17" s="217"/>
      <c r="Y17" s="217"/>
    </row>
    <row r="18" spans="1:25" ht="37.5">
      <c r="A18" s="163" t="s">
        <v>66</v>
      </c>
      <c r="B18" s="41" t="s">
        <v>67</v>
      </c>
      <c r="C18" s="41" t="s">
        <v>489</v>
      </c>
      <c r="D18" s="212"/>
      <c r="E18" s="212"/>
      <c r="F18" s="212"/>
      <c r="G18" s="18">
        <v>4.5</v>
      </c>
      <c r="H18" s="18"/>
      <c r="I18" s="18">
        <f>SUM(J18+L18+N18)</f>
        <v>4.5</v>
      </c>
      <c r="J18" s="18">
        <v>4.5</v>
      </c>
      <c r="K18" s="18"/>
      <c r="L18" s="18"/>
      <c r="M18" s="18"/>
      <c r="N18" s="18"/>
      <c r="O18" s="18">
        <f>SUM(O20+O21+O23+O24)</f>
        <v>0</v>
      </c>
      <c r="P18" s="184">
        <f>SUM(P20+P21+P23+P24)+P22</f>
        <v>0</v>
      </c>
      <c r="Q18" s="18"/>
      <c r="R18" s="183"/>
      <c r="S18" s="217"/>
      <c r="T18" s="217"/>
      <c r="U18" s="217"/>
      <c r="V18" s="217"/>
      <c r="W18" s="217"/>
      <c r="X18" s="217"/>
      <c r="Y18" s="217"/>
    </row>
    <row r="19" spans="1:25" ht="18.75" hidden="1">
      <c r="A19" s="163"/>
      <c r="B19" s="41"/>
      <c r="C19" s="41" t="s">
        <v>165</v>
      </c>
      <c r="D19" s="212"/>
      <c r="E19" s="212"/>
      <c r="F19" s="212"/>
      <c r="G19" s="18"/>
      <c r="H19" s="18"/>
      <c r="I19" s="18"/>
      <c r="J19" s="19"/>
      <c r="K19" s="18"/>
      <c r="L19" s="18"/>
      <c r="M19" s="18"/>
      <c r="N19" s="18"/>
      <c r="O19" s="183"/>
      <c r="P19" s="184"/>
      <c r="Q19" s="18"/>
      <c r="R19" s="183"/>
      <c r="S19" s="217"/>
      <c r="T19" s="217"/>
      <c r="U19" s="217"/>
      <c r="V19" s="217"/>
      <c r="W19" s="217"/>
      <c r="X19" s="217"/>
      <c r="Y19" s="217"/>
    </row>
    <row r="20" spans="1:25" ht="18.75" hidden="1">
      <c r="A20" s="163"/>
      <c r="B20" s="41"/>
      <c r="C20" s="41" t="s">
        <v>253</v>
      </c>
      <c r="D20" s="212"/>
      <c r="E20" s="212"/>
      <c r="F20" s="212"/>
      <c r="G20" s="18"/>
      <c r="H20" s="18"/>
      <c r="I20" s="18"/>
      <c r="J20" s="19"/>
      <c r="K20" s="18"/>
      <c r="L20" s="18"/>
      <c r="M20" s="18"/>
      <c r="N20" s="18"/>
      <c r="O20" s="183"/>
      <c r="P20" s="184"/>
      <c r="Q20" s="18"/>
      <c r="R20" s="183"/>
      <c r="S20" s="217"/>
      <c r="T20" s="217"/>
      <c r="U20" s="217"/>
      <c r="V20" s="217"/>
      <c r="W20" s="217"/>
      <c r="X20" s="217"/>
      <c r="Y20" s="217"/>
    </row>
    <row r="21" spans="1:25" ht="18.75" hidden="1">
      <c r="A21" s="163"/>
      <c r="B21" s="41"/>
      <c r="C21" s="41"/>
      <c r="D21" s="212"/>
      <c r="E21" s="212"/>
      <c r="F21" s="212"/>
      <c r="G21" s="18"/>
      <c r="H21" s="18"/>
      <c r="I21" s="18"/>
      <c r="J21" s="19"/>
      <c r="K21" s="18"/>
      <c r="L21" s="18"/>
      <c r="M21" s="18"/>
      <c r="N21" s="18"/>
      <c r="O21" s="183"/>
      <c r="P21" s="184"/>
      <c r="Q21" s="18"/>
      <c r="R21" s="183"/>
      <c r="S21" s="217"/>
      <c r="T21" s="217"/>
      <c r="U21" s="217"/>
      <c r="V21" s="217"/>
      <c r="W21" s="217"/>
      <c r="X21" s="217"/>
      <c r="Y21" s="217"/>
    </row>
    <row r="22" spans="1:25" ht="37.5" hidden="1">
      <c r="A22" s="163"/>
      <c r="B22" s="41"/>
      <c r="C22" s="41" t="s">
        <v>254</v>
      </c>
      <c r="D22" s="212"/>
      <c r="E22" s="212"/>
      <c r="F22" s="212"/>
      <c r="G22" s="18"/>
      <c r="H22" s="18"/>
      <c r="I22" s="18"/>
      <c r="J22" s="18"/>
      <c r="K22" s="18"/>
      <c r="L22" s="18"/>
      <c r="M22" s="18"/>
      <c r="N22" s="18"/>
      <c r="O22" s="183"/>
      <c r="P22" s="184"/>
      <c r="Q22" s="18"/>
      <c r="R22" s="183"/>
      <c r="S22" s="217"/>
      <c r="T22" s="217"/>
      <c r="U22" s="217"/>
      <c r="V22" s="217"/>
      <c r="W22" s="217"/>
      <c r="X22" s="217"/>
      <c r="Y22" s="217"/>
    </row>
    <row r="23" spans="1:25" ht="18.75" hidden="1">
      <c r="A23" s="163"/>
      <c r="B23" s="41"/>
      <c r="C23" s="41" t="s">
        <v>255</v>
      </c>
      <c r="D23" s="212"/>
      <c r="E23" s="212"/>
      <c r="F23" s="212"/>
      <c r="G23" s="18"/>
      <c r="H23" s="18"/>
      <c r="I23" s="18"/>
      <c r="J23" s="19"/>
      <c r="K23" s="18"/>
      <c r="L23" s="18"/>
      <c r="M23" s="18"/>
      <c r="N23" s="18"/>
      <c r="O23" s="183"/>
      <c r="P23" s="184"/>
      <c r="Q23" s="18"/>
      <c r="R23" s="183"/>
      <c r="S23" s="217"/>
      <c r="T23" s="217"/>
      <c r="U23" s="217"/>
      <c r="V23" s="217"/>
      <c r="W23" s="217"/>
      <c r="X23" s="217"/>
      <c r="Y23" s="217"/>
    </row>
    <row r="24" spans="1:25" ht="18.75" hidden="1">
      <c r="A24" s="163"/>
      <c r="B24" s="41"/>
      <c r="C24" s="41"/>
      <c r="D24" s="212"/>
      <c r="E24" s="212"/>
      <c r="F24" s="212"/>
      <c r="G24" s="18"/>
      <c r="H24" s="18"/>
      <c r="I24" s="18"/>
      <c r="J24" s="19"/>
      <c r="K24" s="18"/>
      <c r="L24" s="18"/>
      <c r="M24" s="18"/>
      <c r="N24" s="18"/>
      <c r="O24" s="183"/>
      <c r="P24" s="184"/>
      <c r="Q24" s="18"/>
      <c r="R24" s="183"/>
      <c r="S24" s="217"/>
      <c r="T24" s="217"/>
      <c r="U24" s="217"/>
      <c r="V24" s="217"/>
      <c r="W24" s="217"/>
      <c r="X24" s="217"/>
      <c r="Y24" s="217"/>
    </row>
    <row r="25" spans="1:25" ht="18.75" hidden="1">
      <c r="A25" s="163"/>
      <c r="B25" s="41"/>
      <c r="C25" s="41"/>
      <c r="D25" s="212"/>
      <c r="E25" s="212"/>
      <c r="F25" s="212"/>
      <c r="G25" s="18"/>
      <c r="H25" s="18"/>
      <c r="I25" s="18"/>
      <c r="J25" s="19"/>
      <c r="K25" s="18"/>
      <c r="L25" s="18"/>
      <c r="M25" s="18"/>
      <c r="N25" s="18"/>
      <c r="O25" s="183"/>
      <c r="P25" s="184"/>
      <c r="Q25" s="18"/>
      <c r="R25" s="183"/>
      <c r="S25" s="217"/>
      <c r="T25" s="217"/>
      <c r="U25" s="217"/>
      <c r="V25" s="217"/>
      <c r="W25" s="217"/>
      <c r="X25" s="217"/>
      <c r="Y25" s="217"/>
    </row>
    <row r="26" spans="1:25" ht="18.75" hidden="1">
      <c r="A26" s="163"/>
      <c r="B26" s="41"/>
      <c r="C26" s="41"/>
      <c r="D26" s="212"/>
      <c r="E26" s="212"/>
      <c r="F26" s="212"/>
      <c r="G26" s="18"/>
      <c r="H26" s="18"/>
      <c r="I26" s="18"/>
      <c r="J26" s="19"/>
      <c r="K26" s="18"/>
      <c r="L26" s="18"/>
      <c r="M26" s="18"/>
      <c r="N26" s="18"/>
      <c r="O26" s="183"/>
      <c r="P26" s="184"/>
      <c r="Q26" s="18"/>
      <c r="R26" s="183"/>
      <c r="S26" s="217"/>
      <c r="T26" s="217"/>
      <c r="U26" s="217"/>
      <c r="V26" s="217"/>
      <c r="W26" s="217"/>
      <c r="X26" s="217"/>
      <c r="Y26" s="217"/>
    </row>
    <row r="27" spans="1:25" ht="18.75" hidden="1">
      <c r="A27" s="163" t="s">
        <v>21</v>
      </c>
      <c r="B27" s="41" t="s">
        <v>22</v>
      </c>
      <c r="C27" s="41" t="s">
        <v>252</v>
      </c>
      <c r="D27" s="212"/>
      <c r="E27" s="212"/>
      <c r="F27" s="212"/>
      <c r="G27" s="18"/>
      <c r="H27" s="18"/>
      <c r="I27" s="18"/>
      <c r="J27" s="19"/>
      <c r="K27" s="18"/>
      <c r="L27" s="18"/>
      <c r="M27" s="18"/>
      <c r="N27" s="18"/>
      <c r="O27" s="183"/>
      <c r="P27" s="184"/>
      <c r="Q27" s="18"/>
      <c r="R27" s="183"/>
      <c r="S27" s="217"/>
      <c r="T27" s="217"/>
      <c r="U27" s="217"/>
      <c r="V27" s="217"/>
      <c r="W27" s="217"/>
      <c r="X27" s="217"/>
      <c r="Y27" s="217"/>
    </row>
    <row r="28" spans="1:25" ht="18.75" hidden="1">
      <c r="A28" s="163"/>
      <c r="B28" s="41"/>
      <c r="C28" s="41" t="s">
        <v>165</v>
      </c>
      <c r="D28" s="212"/>
      <c r="E28" s="212"/>
      <c r="F28" s="212"/>
      <c r="G28" s="18"/>
      <c r="H28" s="18"/>
      <c r="I28" s="18"/>
      <c r="J28" s="19"/>
      <c r="K28" s="18"/>
      <c r="L28" s="18"/>
      <c r="M28" s="18"/>
      <c r="N28" s="18"/>
      <c r="O28" s="183"/>
      <c r="P28" s="184"/>
      <c r="Q28" s="18"/>
      <c r="R28" s="183"/>
      <c r="S28" s="217"/>
      <c r="T28" s="217"/>
      <c r="U28" s="217"/>
      <c r="V28" s="217"/>
      <c r="W28" s="217"/>
      <c r="X28" s="217"/>
      <c r="Y28" s="217"/>
    </row>
    <row r="29" spans="1:25" ht="187.5" hidden="1">
      <c r="A29" s="163"/>
      <c r="B29" s="41"/>
      <c r="C29" s="41" t="s">
        <v>501</v>
      </c>
      <c r="D29" s="212"/>
      <c r="E29" s="212"/>
      <c r="F29" s="212"/>
      <c r="G29" s="18"/>
      <c r="H29" s="18"/>
      <c r="I29" s="18"/>
      <c r="J29" s="19"/>
      <c r="K29" s="18"/>
      <c r="L29" s="18"/>
      <c r="M29" s="18"/>
      <c r="N29" s="18"/>
      <c r="O29" s="183"/>
      <c r="P29" s="184"/>
      <c r="Q29" s="18"/>
      <c r="R29" s="183"/>
      <c r="S29" s="217"/>
      <c r="T29" s="217"/>
      <c r="U29" s="217"/>
      <c r="V29" s="217"/>
      <c r="W29" s="217"/>
      <c r="X29" s="217"/>
      <c r="Y29" s="217"/>
    </row>
    <row r="30" spans="1:25" ht="37.5" hidden="1">
      <c r="A30" s="163" t="s">
        <v>23</v>
      </c>
      <c r="B30" s="41" t="s">
        <v>24</v>
      </c>
      <c r="C30" s="41" t="s">
        <v>252</v>
      </c>
      <c r="D30" s="212"/>
      <c r="E30" s="212"/>
      <c r="F30" s="212"/>
      <c r="G30" s="19"/>
      <c r="H30" s="19"/>
      <c r="I30" s="18"/>
      <c r="J30" s="19"/>
      <c r="K30" s="18"/>
      <c r="L30" s="18"/>
      <c r="M30" s="18"/>
      <c r="N30" s="18"/>
      <c r="O30" s="18"/>
      <c r="P30" s="184"/>
      <c r="Q30" s="18"/>
      <c r="R30" s="183"/>
      <c r="S30" s="217"/>
      <c r="T30" s="217"/>
      <c r="U30" s="217"/>
      <c r="V30" s="217"/>
      <c r="W30" s="217"/>
      <c r="X30" s="217"/>
      <c r="Y30" s="217"/>
    </row>
    <row r="31" spans="1:25" ht="56.25" hidden="1">
      <c r="A31" s="163"/>
      <c r="B31" s="41"/>
      <c r="C31" s="41" t="s">
        <v>256</v>
      </c>
      <c r="D31" s="192"/>
      <c r="E31" s="192"/>
      <c r="F31" s="192"/>
      <c r="G31" s="19"/>
      <c r="H31" s="19"/>
      <c r="I31" s="18"/>
      <c r="J31" s="19"/>
      <c r="K31" s="18"/>
      <c r="L31" s="18"/>
      <c r="M31" s="18"/>
      <c r="N31" s="18"/>
      <c r="O31" s="183"/>
      <c r="P31" s="184"/>
      <c r="Q31" s="18"/>
      <c r="R31" s="183"/>
      <c r="S31" s="217"/>
      <c r="T31" s="217"/>
      <c r="U31" s="217"/>
      <c r="V31" s="217"/>
      <c r="W31" s="217"/>
      <c r="X31" s="217"/>
      <c r="Y31" s="217"/>
    </row>
    <row r="32" spans="1:25" ht="18.75" hidden="1">
      <c r="A32" s="163"/>
      <c r="B32" s="41"/>
      <c r="C32" s="41"/>
      <c r="D32" s="192"/>
      <c r="E32" s="192"/>
      <c r="F32" s="192"/>
      <c r="G32" s="19"/>
      <c r="H32" s="19"/>
      <c r="I32" s="18"/>
      <c r="J32" s="19"/>
      <c r="K32" s="18"/>
      <c r="L32" s="18"/>
      <c r="M32" s="18"/>
      <c r="N32" s="18"/>
      <c r="O32" s="183"/>
      <c r="P32" s="184"/>
      <c r="Q32" s="18"/>
      <c r="R32" s="183"/>
      <c r="S32" s="217"/>
      <c r="T32" s="217"/>
      <c r="U32" s="217"/>
      <c r="V32" s="217"/>
      <c r="W32" s="217"/>
      <c r="X32" s="217"/>
      <c r="Y32" s="217"/>
    </row>
    <row r="33" spans="1:25" ht="18.75" hidden="1">
      <c r="A33" s="163"/>
      <c r="B33" s="41"/>
      <c r="C33" s="41"/>
      <c r="D33" s="192"/>
      <c r="E33" s="192"/>
      <c r="F33" s="192"/>
      <c r="G33" s="19"/>
      <c r="H33" s="19"/>
      <c r="I33" s="18"/>
      <c r="J33" s="19"/>
      <c r="K33" s="18"/>
      <c r="L33" s="18"/>
      <c r="M33" s="18"/>
      <c r="N33" s="18"/>
      <c r="O33" s="183"/>
      <c r="P33" s="184"/>
      <c r="Q33" s="18"/>
      <c r="R33" s="183"/>
      <c r="S33" s="217"/>
      <c r="T33" s="217"/>
      <c r="U33" s="217"/>
      <c r="V33" s="217"/>
      <c r="W33" s="217"/>
      <c r="X33" s="217"/>
      <c r="Y33" s="217"/>
    </row>
    <row r="34" spans="1:25" ht="18.75" hidden="1">
      <c r="A34" s="163"/>
      <c r="B34" s="41"/>
      <c r="C34" s="41"/>
      <c r="D34" s="192"/>
      <c r="E34" s="192"/>
      <c r="F34" s="192"/>
      <c r="G34" s="19"/>
      <c r="H34" s="19"/>
      <c r="I34" s="18"/>
      <c r="J34" s="19"/>
      <c r="K34" s="18"/>
      <c r="L34" s="18"/>
      <c r="M34" s="18"/>
      <c r="N34" s="18"/>
      <c r="O34" s="183"/>
      <c r="P34" s="184"/>
      <c r="Q34" s="18"/>
      <c r="R34" s="183"/>
      <c r="S34" s="217"/>
      <c r="T34" s="217"/>
      <c r="U34" s="217"/>
      <c r="V34" s="217"/>
      <c r="W34" s="217"/>
      <c r="X34" s="217"/>
      <c r="Y34" s="217"/>
    </row>
    <row r="35" spans="1:25" ht="18.75" hidden="1">
      <c r="A35" s="163"/>
      <c r="B35" s="41"/>
      <c r="C35" s="41"/>
      <c r="D35" s="192"/>
      <c r="E35" s="192"/>
      <c r="F35" s="192"/>
      <c r="G35" s="19"/>
      <c r="H35" s="19"/>
      <c r="I35" s="18"/>
      <c r="J35" s="19"/>
      <c r="K35" s="18"/>
      <c r="L35" s="18"/>
      <c r="M35" s="18"/>
      <c r="N35" s="18"/>
      <c r="O35" s="183"/>
      <c r="P35" s="184"/>
      <c r="Q35" s="18"/>
      <c r="R35" s="183"/>
      <c r="S35" s="217"/>
      <c r="T35" s="217"/>
      <c r="U35" s="217"/>
      <c r="V35" s="217"/>
      <c r="W35" s="217"/>
      <c r="X35" s="217"/>
      <c r="Y35" s="217"/>
    </row>
    <row r="36" spans="1:25" ht="18.75" hidden="1">
      <c r="A36" s="163"/>
      <c r="B36" s="41"/>
      <c r="C36" s="41"/>
      <c r="D36" s="192"/>
      <c r="E36" s="192"/>
      <c r="F36" s="192"/>
      <c r="G36" s="19"/>
      <c r="H36" s="19"/>
      <c r="I36" s="18"/>
      <c r="J36" s="19"/>
      <c r="K36" s="18"/>
      <c r="L36" s="18"/>
      <c r="M36" s="18"/>
      <c r="N36" s="18"/>
      <c r="O36" s="183"/>
      <c r="P36" s="184"/>
      <c r="Q36" s="18"/>
      <c r="R36" s="183"/>
      <c r="S36" s="217"/>
      <c r="T36" s="217"/>
      <c r="U36" s="217"/>
      <c r="V36" s="217"/>
      <c r="W36" s="217"/>
      <c r="X36" s="217"/>
      <c r="Y36" s="217"/>
    </row>
    <row r="37" spans="1:25" ht="18.75" hidden="1">
      <c r="A37" s="41"/>
      <c r="B37" s="41"/>
      <c r="C37" s="41"/>
      <c r="D37" s="192"/>
      <c r="E37" s="192"/>
      <c r="F37" s="192"/>
      <c r="G37" s="19"/>
      <c r="H37" s="19"/>
      <c r="I37" s="18"/>
      <c r="J37" s="19"/>
      <c r="K37" s="18"/>
      <c r="L37" s="18"/>
      <c r="M37" s="18"/>
      <c r="N37" s="18"/>
      <c r="O37" s="183"/>
      <c r="P37" s="184"/>
      <c r="Q37" s="18"/>
      <c r="R37" s="183"/>
      <c r="S37" s="217"/>
      <c r="T37" s="217"/>
      <c r="U37" s="217"/>
      <c r="V37" s="217"/>
      <c r="W37" s="217"/>
      <c r="X37" s="217"/>
      <c r="Y37" s="217"/>
    </row>
    <row r="38" spans="1:25" ht="18.75" hidden="1">
      <c r="A38" s="41"/>
      <c r="B38" s="41"/>
      <c r="C38" s="41"/>
      <c r="D38" s="192"/>
      <c r="E38" s="192"/>
      <c r="F38" s="192"/>
      <c r="G38" s="19"/>
      <c r="H38" s="19"/>
      <c r="I38" s="18"/>
      <c r="J38" s="19"/>
      <c r="K38" s="18"/>
      <c r="L38" s="18"/>
      <c r="M38" s="18"/>
      <c r="N38" s="18"/>
      <c r="O38" s="183"/>
      <c r="P38" s="184"/>
      <c r="Q38" s="18"/>
      <c r="R38" s="183"/>
      <c r="S38" s="217"/>
      <c r="T38" s="217"/>
      <c r="U38" s="217"/>
      <c r="V38" s="217"/>
      <c r="W38" s="217"/>
      <c r="X38" s="217"/>
      <c r="Y38" s="217"/>
    </row>
    <row r="39" spans="1:25" ht="18.75" hidden="1">
      <c r="A39" s="41"/>
      <c r="B39" s="41"/>
      <c r="C39" s="41"/>
      <c r="D39" s="192"/>
      <c r="E39" s="192"/>
      <c r="F39" s="192"/>
      <c r="G39" s="19"/>
      <c r="H39" s="19"/>
      <c r="I39" s="18"/>
      <c r="J39" s="19"/>
      <c r="K39" s="18"/>
      <c r="L39" s="18"/>
      <c r="M39" s="18"/>
      <c r="N39" s="18"/>
      <c r="O39" s="183"/>
      <c r="P39" s="184"/>
      <c r="Q39" s="18"/>
      <c r="R39" s="183"/>
      <c r="S39" s="217"/>
      <c r="T39" s="217"/>
      <c r="U39" s="217"/>
      <c r="V39" s="217"/>
      <c r="W39" s="217"/>
      <c r="X39" s="217"/>
      <c r="Y39" s="217"/>
    </row>
    <row r="40" spans="1:25" ht="18.75" hidden="1">
      <c r="A40" s="268"/>
      <c r="B40" s="269"/>
      <c r="C40" s="163"/>
      <c r="D40" s="218"/>
      <c r="E40" s="218"/>
      <c r="F40" s="218"/>
      <c r="G40" s="18"/>
      <c r="H40" s="18"/>
      <c r="I40" s="18"/>
      <c r="J40" s="18"/>
      <c r="K40" s="18"/>
      <c r="L40" s="18"/>
      <c r="M40" s="18"/>
      <c r="N40" s="18"/>
      <c r="O40" s="183"/>
      <c r="P40" s="184"/>
      <c r="Q40" s="18"/>
      <c r="R40" s="183"/>
      <c r="S40" s="217"/>
      <c r="T40" s="217"/>
      <c r="U40" s="217"/>
      <c r="V40" s="217"/>
      <c r="W40" s="217"/>
      <c r="X40" s="217"/>
      <c r="Y40" s="217"/>
    </row>
    <row r="41" spans="1:25" ht="112.5" hidden="1">
      <c r="A41" s="41">
        <v>150101</v>
      </c>
      <c r="B41" s="41" t="s">
        <v>45</v>
      </c>
      <c r="C41" s="41" t="s">
        <v>257</v>
      </c>
      <c r="D41" s="192"/>
      <c r="E41" s="192"/>
      <c r="F41" s="192"/>
      <c r="G41" s="19"/>
      <c r="H41" s="19"/>
      <c r="I41" s="18"/>
      <c r="J41" s="19"/>
      <c r="K41" s="18"/>
      <c r="L41" s="19"/>
      <c r="M41" s="19"/>
      <c r="N41" s="18"/>
      <c r="O41" s="183"/>
      <c r="P41" s="249"/>
      <c r="Q41" s="18"/>
      <c r="R41" s="183"/>
      <c r="S41" s="217"/>
      <c r="T41" s="217"/>
      <c r="U41" s="217"/>
      <c r="V41" s="217"/>
      <c r="W41" s="217"/>
      <c r="X41" s="217"/>
      <c r="Y41" s="217"/>
    </row>
    <row r="42" spans="1:25" ht="37.5" hidden="1">
      <c r="A42" s="41">
        <v>120201</v>
      </c>
      <c r="B42" s="41" t="s">
        <v>258</v>
      </c>
      <c r="C42" s="41" t="s">
        <v>255</v>
      </c>
      <c r="D42" s="192"/>
      <c r="E42" s="192"/>
      <c r="F42" s="192"/>
      <c r="G42" s="19"/>
      <c r="H42" s="19"/>
      <c r="I42" s="18"/>
      <c r="J42" s="19"/>
      <c r="K42" s="18"/>
      <c r="L42" s="18"/>
      <c r="M42" s="18"/>
      <c r="N42" s="18"/>
      <c r="O42" s="183"/>
      <c r="P42" s="184"/>
      <c r="Q42" s="18"/>
      <c r="R42" s="183"/>
      <c r="S42" s="217"/>
      <c r="T42" s="217"/>
      <c r="U42" s="217"/>
      <c r="V42" s="217"/>
      <c r="W42" s="217"/>
      <c r="X42" s="217"/>
      <c r="Y42" s="217"/>
    </row>
    <row r="43" spans="1:25" ht="39.75" customHeight="1" hidden="1">
      <c r="A43" s="268"/>
      <c r="B43" s="269"/>
      <c r="C43" s="163"/>
      <c r="D43" s="218"/>
      <c r="E43" s="218"/>
      <c r="F43" s="218"/>
      <c r="G43" s="18"/>
      <c r="H43" s="18"/>
      <c r="I43" s="18"/>
      <c r="J43" s="18"/>
      <c r="K43" s="18"/>
      <c r="L43" s="18"/>
      <c r="M43" s="18"/>
      <c r="N43" s="18"/>
      <c r="O43" s="183"/>
      <c r="P43" s="184"/>
      <c r="Q43" s="18"/>
      <c r="R43" s="183"/>
      <c r="S43" s="217"/>
      <c r="T43" s="217"/>
      <c r="U43" s="217"/>
      <c r="V43" s="217"/>
      <c r="W43" s="217"/>
      <c r="X43" s="217"/>
      <c r="Y43" s="217"/>
    </row>
    <row r="44" spans="1:25" ht="18.75" hidden="1">
      <c r="A44" s="41"/>
      <c r="B44" s="41"/>
      <c r="C44" s="41"/>
      <c r="D44" s="192"/>
      <c r="E44" s="192"/>
      <c r="F44" s="192"/>
      <c r="G44" s="19"/>
      <c r="H44" s="19"/>
      <c r="I44" s="18"/>
      <c r="J44" s="19"/>
      <c r="K44" s="18"/>
      <c r="L44" s="18"/>
      <c r="M44" s="18"/>
      <c r="N44" s="18"/>
      <c r="O44" s="183"/>
      <c r="P44" s="184"/>
      <c r="Q44" s="18"/>
      <c r="R44" s="183"/>
      <c r="S44" s="217"/>
      <c r="T44" s="217"/>
      <c r="U44" s="217"/>
      <c r="V44" s="217"/>
      <c r="W44" s="217"/>
      <c r="X44" s="217"/>
      <c r="Y44" s="217"/>
    </row>
    <row r="45" spans="1:25" ht="39" hidden="1">
      <c r="A45" s="265" t="s">
        <v>559</v>
      </c>
      <c r="B45" s="266" t="s">
        <v>259</v>
      </c>
      <c r="C45" s="266" t="s">
        <v>250</v>
      </c>
      <c r="D45" s="206"/>
      <c r="E45" s="206"/>
      <c r="F45" s="206"/>
      <c r="G45" s="219"/>
      <c r="H45" s="219"/>
      <c r="I45" s="219"/>
      <c r="J45" s="219"/>
      <c r="K45" s="219"/>
      <c r="L45" s="219"/>
      <c r="M45" s="219"/>
      <c r="N45" s="219"/>
      <c r="O45" s="219"/>
      <c r="P45" s="222"/>
      <c r="Q45" s="18"/>
      <c r="R45" s="183"/>
      <c r="S45" s="217"/>
      <c r="T45" s="217"/>
      <c r="U45" s="217"/>
      <c r="V45" s="217"/>
      <c r="W45" s="217"/>
      <c r="X45" s="217"/>
      <c r="Y45" s="217"/>
    </row>
    <row r="46" spans="1:25" ht="18.75" hidden="1">
      <c r="A46" s="199">
        <v>150122</v>
      </c>
      <c r="B46" s="199" t="s">
        <v>260</v>
      </c>
      <c r="C46" s="199"/>
      <c r="D46" s="218"/>
      <c r="E46" s="218"/>
      <c r="F46" s="220"/>
      <c r="G46" s="221"/>
      <c r="H46" s="221"/>
      <c r="I46" s="18"/>
      <c r="J46" s="19"/>
      <c r="K46" s="18"/>
      <c r="L46" s="18"/>
      <c r="M46" s="18"/>
      <c r="N46" s="18"/>
      <c r="O46" s="183"/>
      <c r="P46" s="184"/>
      <c r="Q46" s="18"/>
      <c r="R46" s="183"/>
      <c r="S46" s="217"/>
      <c r="T46" s="217"/>
      <c r="U46" s="217"/>
      <c r="V46" s="217"/>
      <c r="W46" s="217"/>
      <c r="X46" s="217"/>
      <c r="Y46" s="217"/>
    </row>
    <row r="47" spans="1:25" ht="18.75" hidden="1">
      <c r="A47" s="41"/>
      <c r="B47" s="41"/>
      <c r="C47" s="41"/>
      <c r="D47" s="212"/>
      <c r="E47" s="212"/>
      <c r="F47" s="212"/>
      <c r="G47" s="18"/>
      <c r="H47" s="18"/>
      <c r="I47" s="18"/>
      <c r="J47" s="18"/>
      <c r="K47" s="18"/>
      <c r="L47" s="18"/>
      <c r="M47" s="18"/>
      <c r="N47" s="18"/>
      <c r="O47" s="183"/>
      <c r="P47" s="184"/>
      <c r="Q47" s="18"/>
      <c r="R47" s="183"/>
      <c r="S47" s="217"/>
      <c r="T47" s="217"/>
      <c r="U47" s="217"/>
      <c r="V47" s="217"/>
      <c r="W47" s="217"/>
      <c r="X47" s="217"/>
      <c r="Y47" s="217"/>
    </row>
    <row r="48" spans="1:25" ht="18.75" hidden="1">
      <c r="A48" s="41"/>
      <c r="B48" s="41"/>
      <c r="C48" s="41"/>
      <c r="D48" s="212"/>
      <c r="E48" s="212"/>
      <c r="F48" s="212"/>
      <c r="G48" s="18"/>
      <c r="H48" s="18"/>
      <c r="I48" s="18"/>
      <c r="J48" s="18"/>
      <c r="K48" s="18"/>
      <c r="L48" s="18"/>
      <c r="M48" s="18"/>
      <c r="N48" s="18"/>
      <c r="O48" s="183"/>
      <c r="P48" s="184"/>
      <c r="Q48" s="18"/>
      <c r="R48" s="183"/>
      <c r="S48" s="217"/>
      <c r="T48" s="217"/>
      <c r="U48" s="217"/>
      <c r="V48" s="217"/>
      <c r="W48" s="217"/>
      <c r="X48" s="217"/>
      <c r="Y48" s="217"/>
    </row>
    <row r="49" spans="1:25" ht="18.75" hidden="1">
      <c r="A49" s="41"/>
      <c r="B49" s="41"/>
      <c r="C49" s="41"/>
      <c r="D49" s="212"/>
      <c r="E49" s="212"/>
      <c r="F49" s="212"/>
      <c r="G49" s="18"/>
      <c r="H49" s="18"/>
      <c r="I49" s="18"/>
      <c r="J49" s="18"/>
      <c r="K49" s="18"/>
      <c r="L49" s="18"/>
      <c r="M49" s="18"/>
      <c r="N49" s="18"/>
      <c r="O49" s="183"/>
      <c r="P49" s="184"/>
      <c r="Q49" s="18"/>
      <c r="R49" s="183"/>
      <c r="S49" s="217"/>
      <c r="T49" s="217"/>
      <c r="U49" s="217"/>
      <c r="V49" s="217"/>
      <c r="W49" s="217"/>
      <c r="X49" s="217"/>
      <c r="Y49" s="217"/>
    </row>
    <row r="50" spans="1:25" ht="18.75" hidden="1">
      <c r="A50" s="41"/>
      <c r="B50" s="41"/>
      <c r="C50" s="41"/>
      <c r="D50" s="212"/>
      <c r="E50" s="212"/>
      <c r="F50" s="212"/>
      <c r="G50" s="18"/>
      <c r="H50" s="18"/>
      <c r="I50" s="18"/>
      <c r="J50" s="19"/>
      <c r="K50" s="18"/>
      <c r="L50" s="18"/>
      <c r="M50" s="18"/>
      <c r="N50" s="18"/>
      <c r="O50" s="183"/>
      <c r="P50" s="184"/>
      <c r="Q50" s="18"/>
      <c r="R50" s="183"/>
      <c r="S50" s="217"/>
      <c r="T50" s="217"/>
      <c r="U50" s="217"/>
      <c r="V50" s="217"/>
      <c r="W50" s="217"/>
      <c r="X50" s="217"/>
      <c r="Y50" s="217"/>
    </row>
    <row r="51" spans="1:25" ht="56.25" hidden="1">
      <c r="A51" s="41"/>
      <c r="B51" s="41"/>
      <c r="C51" s="41" t="s">
        <v>261</v>
      </c>
      <c r="D51" s="212"/>
      <c r="E51" s="212"/>
      <c r="F51" s="212"/>
      <c r="G51" s="18"/>
      <c r="H51" s="18"/>
      <c r="I51" s="18"/>
      <c r="J51" s="18"/>
      <c r="K51" s="18"/>
      <c r="L51" s="18"/>
      <c r="M51" s="18"/>
      <c r="N51" s="18"/>
      <c r="O51" s="183"/>
      <c r="P51" s="184"/>
      <c r="Q51" s="18"/>
      <c r="R51" s="183"/>
      <c r="S51" s="217"/>
      <c r="T51" s="217"/>
      <c r="U51" s="217"/>
      <c r="V51" s="217"/>
      <c r="W51" s="217"/>
      <c r="X51" s="217"/>
      <c r="Y51" s="217"/>
    </row>
    <row r="52" spans="1:25" ht="37.5" hidden="1">
      <c r="A52" s="41"/>
      <c r="B52" s="41"/>
      <c r="C52" s="41" t="s">
        <v>262</v>
      </c>
      <c r="D52" s="212"/>
      <c r="E52" s="212"/>
      <c r="F52" s="212"/>
      <c r="G52" s="18"/>
      <c r="H52" s="18"/>
      <c r="I52" s="18"/>
      <c r="J52" s="18"/>
      <c r="K52" s="18"/>
      <c r="L52" s="18"/>
      <c r="M52" s="18"/>
      <c r="N52" s="18"/>
      <c r="O52" s="183"/>
      <c r="P52" s="184"/>
      <c r="Q52" s="18"/>
      <c r="R52" s="183"/>
      <c r="S52" s="217"/>
      <c r="T52" s="217"/>
      <c r="U52" s="217"/>
      <c r="V52" s="217"/>
      <c r="W52" s="217"/>
      <c r="X52" s="217"/>
      <c r="Y52" s="217"/>
    </row>
    <row r="53" spans="1:25" ht="37.5" hidden="1">
      <c r="A53" s="41"/>
      <c r="B53" s="41"/>
      <c r="C53" s="41" t="s">
        <v>263</v>
      </c>
      <c r="D53" s="212"/>
      <c r="E53" s="212"/>
      <c r="F53" s="212"/>
      <c r="G53" s="18"/>
      <c r="H53" s="18"/>
      <c r="I53" s="18"/>
      <c r="J53" s="18"/>
      <c r="K53" s="18"/>
      <c r="L53" s="18"/>
      <c r="M53" s="18"/>
      <c r="N53" s="18"/>
      <c r="O53" s="183"/>
      <c r="P53" s="184"/>
      <c r="Q53" s="18"/>
      <c r="R53" s="183"/>
      <c r="S53" s="217"/>
      <c r="T53" s="217"/>
      <c r="U53" s="217"/>
      <c r="V53" s="217"/>
      <c r="W53" s="217"/>
      <c r="X53" s="217"/>
      <c r="Y53" s="217"/>
    </row>
    <row r="54" spans="1:25" ht="56.25" hidden="1">
      <c r="A54" s="41"/>
      <c r="B54" s="41"/>
      <c r="C54" s="41" t="s">
        <v>264</v>
      </c>
      <c r="D54" s="212"/>
      <c r="E54" s="212"/>
      <c r="F54" s="212"/>
      <c r="G54" s="18"/>
      <c r="H54" s="18"/>
      <c r="I54" s="18"/>
      <c r="J54" s="18"/>
      <c r="K54" s="18"/>
      <c r="L54" s="18"/>
      <c r="M54" s="18"/>
      <c r="N54" s="18"/>
      <c r="O54" s="183"/>
      <c r="P54" s="184"/>
      <c r="Q54" s="18"/>
      <c r="R54" s="183"/>
      <c r="S54" s="217"/>
      <c r="T54" s="217"/>
      <c r="U54" s="217"/>
      <c r="V54" s="217"/>
      <c r="W54" s="217"/>
      <c r="X54" s="217"/>
      <c r="Y54" s="217"/>
    </row>
    <row r="55" spans="1:25" ht="18.75" hidden="1">
      <c r="A55" s="163"/>
      <c r="B55" s="41"/>
      <c r="C55" s="41"/>
      <c r="D55" s="212"/>
      <c r="E55" s="212"/>
      <c r="F55" s="212"/>
      <c r="G55" s="18"/>
      <c r="H55" s="18"/>
      <c r="I55" s="18"/>
      <c r="J55" s="18"/>
      <c r="K55" s="18"/>
      <c r="L55" s="18"/>
      <c r="M55" s="18"/>
      <c r="N55" s="18"/>
      <c r="O55" s="183"/>
      <c r="P55" s="184"/>
      <c r="Q55" s="18"/>
      <c r="R55" s="183"/>
      <c r="S55" s="217"/>
      <c r="T55" s="217"/>
      <c r="U55" s="217"/>
      <c r="V55" s="217"/>
      <c r="W55" s="217"/>
      <c r="X55" s="217"/>
      <c r="Y55" s="217"/>
    </row>
    <row r="56" spans="1:25" ht="18.75" hidden="1">
      <c r="A56" s="163" t="s">
        <v>68</v>
      </c>
      <c r="B56" s="41" t="s">
        <v>265</v>
      </c>
      <c r="C56" s="320" t="s">
        <v>266</v>
      </c>
      <c r="D56" s="212"/>
      <c r="E56" s="212"/>
      <c r="F56" s="212"/>
      <c r="G56" s="18"/>
      <c r="H56" s="18"/>
      <c r="I56" s="18"/>
      <c r="J56" s="18"/>
      <c r="K56" s="18"/>
      <c r="L56" s="18"/>
      <c r="M56" s="18"/>
      <c r="N56" s="18"/>
      <c r="O56" s="183"/>
      <c r="P56" s="184"/>
      <c r="Q56" s="18"/>
      <c r="R56" s="183"/>
      <c r="S56" s="217"/>
      <c r="T56" s="217"/>
      <c r="U56" s="217"/>
      <c r="V56" s="217"/>
      <c r="W56" s="217"/>
      <c r="X56" s="217"/>
      <c r="Y56" s="217"/>
    </row>
    <row r="57" spans="1:25" ht="18.75" hidden="1">
      <c r="A57" s="167"/>
      <c r="B57" s="48"/>
      <c r="C57" s="321"/>
      <c r="D57" s="212"/>
      <c r="E57" s="212"/>
      <c r="F57" s="212"/>
      <c r="G57" s="18"/>
      <c r="H57" s="18"/>
      <c r="I57" s="18"/>
      <c r="J57" s="18"/>
      <c r="K57" s="18"/>
      <c r="L57" s="18"/>
      <c r="M57" s="18"/>
      <c r="N57" s="18"/>
      <c r="O57" s="183"/>
      <c r="P57" s="184"/>
      <c r="Q57" s="18"/>
      <c r="R57" s="183"/>
      <c r="S57" s="217"/>
      <c r="T57" s="217"/>
      <c r="U57" s="217"/>
      <c r="V57" s="217"/>
      <c r="W57" s="217"/>
      <c r="X57" s="217"/>
      <c r="Y57" s="217"/>
    </row>
    <row r="58" spans="1:25" ht="37.5" hidden="1">
      <c r="A58" s="330" t="s">
        <v>170</v>
      </c>
      <c r="B58" s="333" t="s">
        <v>171</v>
      </c>
      <c r="C58" s="41" t="s">
        <v>267</v>
      </c>
      <c r="D58" s="212"/>
      <c r="E58" s="212"/>
      <c r="F58" s="212"/>
      <c r="G58" s="18"/>
      <c r="H58" s="18"/>
      <c r="I58" s="18"/>
      <c r="J58" s="18"/>
      <c r="K58" s="18"/>
      <c r="L58" s="18"/>
      <c r="M58" s="18"/>
      <c r="N58" s="18"/>
      <c r="O58" s="183"/>
      <c r="P58" s="184"/>
      <c r="Q58" s="18"/>
      <c r="R58" s="183"/>
      <c r="S58" s="217"/>
      <c r="T58" s="217"/>
      <c r="U58" s="217"/>
      <c r="V58" s="217"/>
      <c r="W58" s="217"/>
      <c r="X58" s="217"/>
      <c r="Y58" s="217"/>
    </row>
    <row r="59" spans="1:25" ht="18.75" hidden="1">
      <c r="A59" s="318"/>
      <c r="B59" s="334"/>
      <c r="C59" s="41" t="s">
        <v>268</v>
      </c>
      <c r="D59" s="212"/>
      <c r="E59" s="212"/>
      <c r="F59" s="212"/>
      <c r="G59" s="18"/>
      <c r="H59" s="18"/>
      <c r="I59" s="18"/>
      <c r="J59" s="18"/>
      <c r="K59" s="18"/>
      <c r="L59" s="18"/>
      <c r="M59" s="18"/>
      <c r="N59" s="18"/>
      <c r="O59" s="183"/>
      <c r="P59" s="184"/>
      <c r="Q59" s="18"/>
      <c r="R59" s="183"/>
      <c r="S59" s="217"/>
      <c r="T59" s="217"/>
      <c r="U59" s="217"/>
      <c r="V59" s="217"/>
      <c r="W59" s="217"/>
      <c r="X59" s="217"/>
      <c r="Y59" s="217"/>
    </row>
    <row r="60" spans="1:25" ht="18.75" hidden="1">
      <c r="A60" s="163" t="s">
        <v>68</v>
      </c>
      <c r="B60" s="41" t="s">
        <v>265</v>
      </c>
      <c r="C60" s="41" t="s">
        <v>252</v>
      </c>
      <c r="D60" s="212"/>
      <c r="E60" s="212"/>
      <c r="F60" s="212"/>
      <c r="G60" s="18"/>
      <c r="H60" s="18"/>
      <c r="I60" s="18"/>
      <c r="J60" s="18"/>
      <c r="K60" s="18"/>
      <c r="L60" s="18"/>
      <c r="M60" s="18"/>
      <c r="N60" s="18"/>
      <c r="O60" s="18"/>
      <c r="P60" s="184"/>
      <c r="Q60" s="18"/>
      <c r="R60" s="183"/>
      <c r="S60" s="217"/>
      <c r="T60" s="217"/>
      <c r="U60" s="217"/>
      <c r="V60" s="217"/>
      <c r="W60" s="217"/>
      <c r="X60" s="217"/>
      <c r="Y60" s="217"/>
    </row>
    <row r="61" spans="1:25" ht="18.75" hidden="1">
      <c r="A61" s="167"/>
      <c r="B61" s="48"/>
      <c r="C61" s="41" t="s">
        <v>165</v>
      </c>
      <c r="D61" s="212"/>
      <c r="E61" s="212"/>
      <c r="F61" s="212"/>
      <c r="G61" s="18"/>
      <c r="H61" s="18"/>
      <c r="I61" s="18"/>
      <c r="J61" s="18"/>
      <c r="K61" s="18"/>
      <c r="L61" s="18"/>
      <c r="M61" s="18"/>
      <c r="N61" s="18"/>
      <c r="O61" s="183"/>
      <c r="P61" s="184"/>
      <c r="Q61" s="18"/>
      <c r="R61" s="183"/>
      <c r="S61" s="217"/>
      <c r="T61" s="217"/>
      <c r="U61" s="217"/>
      <c r="V61" s="217"/>
      <c r="W61" s="217"/>
      <c r="X61" s="217"/>
      <c r="Y61" s="217"/>
    </row>
    <row r="62" spans="1:25" ht="131.25" hidden="1">
      <c r="A62" s="163"/>
      <c r="B62" s="41"/>
      <c r="C62" s="41" t="s">
        <v>502</v>
      </c>
      <c r="D62" s="212"/>
      <c r="E62" s="212"/>
      <c r="F62" s="212"/>
      <c r="G62" s="18"/>
      <c r="H62" s="18"/>
      <c r="I62" s="18"/>
      <c r="J62" s="18"/>
      <c r="K62" s="18"/>
      <c r="L62" s="18"/>
      <c r="M62" s="18"/>
      <c r="N62" s="18"/>
      <c r="O62" s="183"/>
      <c r="P62" s="184"/>
      <c r="Q62" s="18"/>
      <c r="R62" s="183"/>
      <c r="S62" s="217"/>
      <c r="T62" s="217"/>
      <c r="U62" s="217"/>
      <c r="V62" s="217"/>
      <c r="W62" s="217"/>
      <c r="X62" s="217"/>
      <c r="Y62" s="217"/>
    </row>
    <row r="63" spans="1:25" ht="112.5" hidden="1">
      <c r="A63" s="163"/>
      <c r="B63" s="41"/>
      <c r="C63" s="41" t="s">
        <v>269</v>
      </c>
      <c r="D63" s="212"/>
      <c r="E63" s="212"/>
      <c r="F63" s="212"/>
      <c r="G63" s="18"/>
      <c r="H63" s="18"/>
      <c r="I63" s="18"/>
      <c r="J63" s="18"/>
      <c r="K63" s="18"/>
      <c r="L63" s="18"/>
      <c r="M63" s="18"/>
      <c r="N63" s="18"/>
      <c r="O63" s="183"/>
      <c r="P63" s="184"/>
      <c r="Q63" s="18"/>
      <c r="R63" s="183"/>
      <c r="S63" s="217"/>
      <c r="T63" s="217"/>
      <c r="U63" s="217"/>
      <c r="V63" s="217"/>
      <c r="W63" s="217"/>
      <c r="X63" s="217"/>
      <c r="Y63" s="217"/>
    </row>
    <row r="64" spans="1:25" ht="93.75" hidden="1">
      <c r="A64" s="163"/>
      <c r="B64" s="41"/>
      <c r="C64" s="41" t="s">
        <v>270</v>
      </c>
      <c r="D64" s="212"/>
      <c r="E64" s="212"/>
      <c r="F64" s="212"/>
      <c r="G64" s="18"/>
      <c r="H64" s="18"/>
      <c r="I64" s="18"/>
      <c r="J64" s="18"/>
      <c r="K64" s="18"/>
      <c r="L64" s="18"/>
      <c r="M64" s="18"/>
      <c r="N64" s="18"/>
      <c r="O64" s="183"/>
      <c r="P64" s="184"/>
      <c r="Q64" s="18"/>
      <c r="R64" s="183"/>
      <c r="S64" s="217"/>
      <c r="T64" s="217"/>
      <c r="U64" s="217"/>
      <c r="V64" s="217"/>
      <c r="W64" s="217"/>
      <c r="X64" s="217"/>
      <c r="Y64" s="217"/>
    </row>
    <row r="65" spans="1:25" ht="75" hidden="1">
      <c r="A65" s="163"/>
      <c r="B65" s="41"/>
      <c r="C65" s="41" t="s">
        <v>271</v>
      </c>
      <c r="D65" s="212"/>
      <c r="E65" s="212"/>
      <c r="F65" s="212"/>
      <c r="G65" s="18"/>
      <c r="H65" s="18"/>
      <c r="I65" s="18"/>
      <c r="J65" s="18"/>
      <c r="K65" s="18"/>
      <c r="L65" s="18"/>
      <c r="M65" s="18"/>
      <c r="N65" s="18"/>
      <c r="O65" s="183"/>
      <c r="P65" s="184"/>
      <c r="Q65" s="18"/>
      <c r="R65" s="183"/>
      <c r="S65" s="217"/>
      <c r="T65" s="217"/>
      <c r="U65" s="217"/>
      <c r="V65" s="217"/>
      <c r="W65" s="217"/>
      <c r="X65" s="217"/>
      <c r="Y65" s="217"/>
    </row>
    <row r="66" spans="1:25" ht="18.75" hidden="1">
      <c r="A66" s="163"/>
      <c r="B66" s="41"/>
      <c r="C66" s="41" t="s">
        <v>272</v>
      </c>
      <c r="D66" s="212"/>
      <c r="E66" s="212"/>
      <c r="F66" s="212"/>
      <c r="G66" s="18"/>
      <c r="H66" s="18"/>
      <c r="I66" s="18"/>
      <c r="J66" s="18"/>
      <c r="K66" s="18"/>
      <c r="L66" s="18"/>
      <c r="M66" s="18"/>
      <c r="N66" s="18"/>
      <c r="O66" s="183"/>
      <c r="P66" s="184"/>
      <c r="Q66" s="18"/>
      <c r="R66" s="183"/>
      <c r="S66" s="217"/>
      <c r="T66" s="217"/>
      <c r="U66" s="217"/>
      <c r="V66" s="217"/>
      <c r="W66" s="217"/>
      <c r="X66" s="217"/>
      <c r="Y66" s="217"/>
    </row>
    <row r="67" spans="1:25" ht="18.75" hidden="1">
      <c r="A67" s="163"/>
      <c r="B67" s="41"/>
      <c r="C67" s="41" t="s">
        <v>273</v>
      </c>
      <c r="D67" s="212"/>
      <c r="E67" s="212"/>
      <c r="F67" s="212"/>
      <c r="G67" s="18"/>
      <c r="H67" s="18"/>
      <c r="I67" s="18"/>
      <c r="J67" s="18"/>
      <c r="K67" s="18"/>
      <c r="L67" s="18"/>
      <c r="M67" s="18"/>
      <c r="N67" s="18"/>
      <c r="O67" s="183"/>
      <c r="P67" s="184"/>
      <c r="Q67" s="18"/>
      <c r="R67" s="183"/>
      <c r="S67" s="217"/>
      <c r="T67" s="217"/>
      <c r="U67" s="217"/>
      <c r="V67" s="217"/>
      <c r="W67" s="217"/>
      <c r="X67" s="217"/>
      <c r="Y67" s="217"/>
    </row>
    <row r="68" spans="1:25" ht="18.75" hidden="1">
      <c r="A68" s="163"/>
      <c r="B68" s="41"/>
      <c r="C68" s="41"/>
      <c r="D68" s="212"/>
      <c r="E68" s="212"/>
      <c r="F68" s="212"/>
      <c r="G68" s="18"/>
      <c r="H68" s="18"/>
      <c r="I68" s="18"/>
      <c r="J68" s="18"/>
      <c r="K68" s="18"/>
      <c r="L68" s="18"/>
      <c r="M68" s="18"/>
      <c r="N68" s="18"/>
      <c r="O68" s="183"/>
      <c r="P68" s="184"/>
      <c r="Q68" s="18"/>
      <c r="R68" s="183"/>
      <c r="S68" s="217"/>
      <c r="T68" s="217"/>
      <c r="U68" s="217"/>
      <c r="V68" s="217"/>
      <c r="W68" s="217"/>
      <c r="X68" s="217"/>
      <c r="Y68" s="217"/>
    </row>
    <row r="69" spans="1:25" ht="18.75" hidden="1">
      <c r="A69" s="163"/>
      <c r="B69" s="41"/>
      <c r="C69" s="41"/>
      <c r="D69" s="212"/>
      <c r="E69" s="212"/>
      <c r="F69" s="212"/>
      <c r="G69" s="18"/>
      <c r="H69" s="18"/>
      <c r="I69" s="18"/>
      <c r="J69" s="18"/>
      <c r="K69" s="18"/>
      <c r="L69" s="18"/>
      <c r="M69" s="18"/>
      <c r="N69" s="18"/>
      <c r="O69" s="183"/>
      <c r="P69" s="184"/>
      <c r="Q69" s="18"/>
      <c r="R69" s="183"/>
      <c r="S69" s="217"/>
      <c r="T69" s="217"/>
      <c r="U69" s="217"/>
      <c r="V69" s="217"/>
      <c r="W69" s="217"/>
      <c r="X69" s="217"/>
      <c r="Y69" s="217"/>
    </row>
    <row r="70" spans="1:25" ht="18.75" hidden="1">
      <c r="A70" s="163"/>
      <c r="B70" s="41"/>
      <c r="C70" s="41" t="s">
        <v>274</v>
      </c>
      <c r="D70" s="212"/>
      <c r="E70" s="212"/>
      <c r="F70" s="212"/>
      <c r="G70" s="18"/>
      <c r="H70" s="18"/>
      <c r="I70" s="18"/>
      <c r="J70" s="18"/>
      <c r="K70" s="18"/>
      <c r="L70" s="18"/>
      <c r="M70" s="18"/>
      <c r="N70" s="18"/>
      <c r="O70" s="183"/>
      <c r="P70" s="184"/>
      <c r="Q70" s="18"/>
      <c r="R70" s="183"/>
      <c r="S70" s="217"/>
      <c r="T70" s="217"/>
      <c r="U70" s="217"/>
      <c r="V70" s="217"/>
      <c r="W70" s="217"/>
      <c r="X70" s="217"/>
      <c r="Y70" s="217"/>
    </row>
    <row r="71" spans="1:25" ht="18.75" hidden="1">
      <c r="A71" s="163"/>
      <c r="B71" s="41"/>
      <c r="C71" s="41"/>
      <c r="D71" s="212"/>
      <c r="E71" s="212"/>
      <c r="F71" s="212"/>
      <c r="G71" s="18"/>
      <c r="H71" s="18"/>
      <c r="I71" s="18"/>
      <c r="J71" s="18"/>
      <c r="K71" s="18"/>
      <c r="L71" s="18"/>
      <c r="M71" s="18"/>
      <c r="N71" s="18"/>
      <c r="O71" s="183"/>
      <c r="P71" s="184"/>
      <c r="Q71" s="18"/>
      <c r="R71" s="183"/>
      <c r="S71" s="217"/>
      <c r="T71" s="217"/>
      <c r="U71" s="217"/>
      <c r="V71" s="217"/>
      <c r="W71" s="217"/>
      <c r="X71" s="217"/>
      <c r="Y71" s="217"/>
    </row>
    <row r="72" spans="1:25" ht="18.75" hidden="1">
      <c r="A72" s="163"/>
      <c r="B72" s="41"/>
      <c r="C72" s="41"/>
      <c r="D72" s="212"/>
      <c r="E72" s="212"/>
      <c r="F72" s="212"/>
      <c r="G72" s="18"/>
      <c r="H72" s="18"/>
      <c r="I72" s="18"/>
      <c r="J72" s="18"/>
      <c r="K72" s="18"/>
      <c r="L72" s="18"/>
      <c r="M72" s="18"/>
      <c r="N72" s="18"/>
      <c r="O72" s="183"/>
      <c r="P72" s="184"/>
      <c r="Q72" s="18"/>
      <c r="R72" s="183"/>
      <c r="S72" s="217"/>
      <c r="T72" s="217"/>
      <c r="U72" s="217"/>
      <c r="V72" s="217"/>
      <c r="W72" s="217"/>
      <c r="X72" s="217"/>
      <c r="Y72" s="217"/>
    </row>
    <row r="73" spans="1:25" ht="18.75" hidden="1">
      <c r="A73" s="163" t="s">
        <v>275</v>
      </c>
      <c r="B73" s="41" t="s">
        <v>260</v>
      </c>
      <c r="C73" s="41"/>
      <c r="D73" s="212"/>
      <c r="E73" s="212"/>
      <c r="F73" s="212"/>
      <c r="G73" s="18"/>
      <c r="H73" s="18"/>
      <c r="I73" s="18"/>
      <c r="J73" s="18"/>
      <c r="K73" s="18"/>
      <c r="L73" s="18"/>
      <c r="M73" s="18"/>
      <c r="N73" s="18"/>
      <c r="O73" s="183"/>
      <c r="P73" s="184"/>
      <c r="Q73" s="18"/>
      <c r="R73" s="183"/>
      <c r="S73" s="217"/>
      <c r="T73" s="217"/>
      <c r="U73" s="217"/>
      <c r="V73" s="217"/>
      <c r="W73" s="217"/>
      <c r="X73" s="217"/>
      <c r="Y73" s="217"/>
    </row>
    <row r="74" spans="1:25" ht="75" hidden="1">
      <c r="A74" s="163" t="s">
        <v>276</v>
      </c>
      <c r="B74" s="41" t="s">
        <v>290</v>
      </c>
      <c r="C74" s="41"/>
      <c r="D74" s="212"/>
      <c r="E74" s="212"/>
      <c r="F74" s="212"/>
      <c r="G74" s="18"/>
      <c r="H74" s="18"/>
      <c r="I74" s="18"/>
      <c r="J74" s="18"/>
      <c r="K74" s="18"/>
      <c r="L74" s="18"/>
      <c r="M74" s="18"/>
      <c r="N74" s="18"/>
      <c r="O74" s="183"/>
      <c r="P74" s="184"/>
      <c r="Q74" s="18"/>
      <c r="R74" s="183"/>
      <c r="S74" s="217"/>
      <c r="T74" s="217"/>
      <c r="U74" s="217"/>
      <c r="V74" s="217"/>
      <c r="W74" s="217"/>
      <c r="X74" s="217"/>
      <c r="Y74" s="217"/>
    </row>
    <row r="75" spans="1:25" ht="56.25" hidden="1">
      <c r="A75" s="163" t="s">
        <v>74</v>
      </c>
      <c r="B75" s="41" t="s">
        <v>153</v>
      </c>
      <c r="C75" s="41"/>
      <c r="D75" s="212"/>
      <c r="E75" s="212"/>
      <c r="F75" s="212"/>
      <c r="G75" s="18"/>
      <c r="H75" s="18"/>
      <c r="I75" s="18"/>
      <c r="J75" s="18"/>
      <c r="K75" s="18"/>
      <c r="L75" s="18"/>
      <c r="M75" s="18"/>
      <c r="N75" s="18"/>
      <c r="O75" s="183"/>
      <c r="P75" s="184"/>
      <c r="Q75" s="18"/>
      <c r="R75" s="183"/>
      <c r="S75" s="217"/>
      <c r="T75" s="217"/>
      <c r="U75" s="217"/>
      <c r="V75" s="217"/>
      <c r="W75" s="217"/>
      <c r="X75" s="217"/>
      <c r="Y75" s="217"/>
    </row>
    <row r="76" spans="1:25" ht="37.5" hidden="1">
      <c r="A76" s="163" t="s">
        <v>539</v>
      </c>
      <c r="B76" s="41" t="s">
        <v>148</v>
      </c>
      <c r="C76" s="41"/>
      <c r="D76" s="212"/>
      <c r="E76" s="212"/>
      <c r="F76" s="212"/>
      <c r="G76" s="18"/>
      <c r="H76" s="18"/>
      <c r="I76" s="18"/>
      <c r="J76" s="18"/>
      <c r="K76" s="18"/>
      <c r="L76" s="18"/>
      <c r="M76" s="18"/>
      <c r="N76" s="18"/>
      <c r="O76" s="183"/>
      <c r="P76" s="184"/>
      <c r="Q76" s="18"/>
      <c r="R76" s="183"/>
      <c r="S76" s="217"/>
      <c r="T76" s="217"/>
      <c r="U76" s="217"/>
      <c r="V76" s="217"/>
      <c r="W76" s="217"/>
      <c r="X76" s="217"/>
      <c r="Y76" s="217"/>
    </row>
    <row r="77" spans="1:25" ht="18.75" hidden="1">
      <c r="A77" s="163"/>
      <c r="B77" s="41"/>
      <c r="C77" s="41"/>
      <c r="D77" s="212"/>
      <c r="E77" s="212"/>
      <c r="F77" s="212"/>
      <c r="G77" s="18"/>
      <c r="H77" s="18"/>
      <c r="I77" s="18"/>
      <c r="J77" s="18"/>
      <c r="K77" s="18"/>
      <c r="L77" s="18"/>
      <c r="M77" s="18"/>
      <c r="N77" s="18"/>
      <c r="O77" s="183"/>
      <c r="P77" s="184"/>
      <c r="Q77" s="18"/>
      <c r="R77" s="183"/>
      <c r="S77" s="217"/>
      <c r="T77" s="217"/>
      <c r="U77" s="217"/>
      <c r="V77" s="217"/>
      <c r="W77" s="217"/>
      <c r="X77" s="217"/>
      <c r="Y77" s="217"/>
    </row>
    <row r="78" spans="1:25" ht="18.75" hidden="1">
      <c r="A78" s="163"/>
      <c r="B78" s="41"/>
      <c r="C78" s="41"/>
      <c r="D78" s="212"/>
      <c r="E78" s="212"/>
      <c r="F78" s="212"/>
      <c r="G78" s="18"/>
      <c r="H78" s="18"/>
      <c r="I78" s="18"/>
      <c r="J78" s="18"/>
      <c r="K78" s="18"/>
      <c r="L78" s="18"/>
      <c r="M78" s="18"/>
      <c r="N78" s="18"/>
      <c r="O78" s="183"/>
      <c r="P78" s="184"/>
      <c r="Q78" s="18"/>
      <c r="R78" s="183"/>
      <c r="S78" s="217"/>
      <c r="T78" s="217"/>
      <c r="U78" s="217"/>
      <c r="V78" s="217"/>
      <c r="W78" s="217"/>
      <c r="X78" s="217"/>
      <c r="Y78" s="217"/>
    </row>
    <row r="79" spans="1:25" ht="18.75" hidden="1">
      <c r="A79" s="163"/>
      <c r="B79" s="41"/>
      <c r="C79" s="41"/>
      <c r="D79" s="212"/>
      <c r="E79" s="212"/>
      <c r="F79" s="212"/>
      <c r="G79" s="19"/>
      <c r="H79" s="19"/>
      <c r="I79" s="18"/>
      <c r="J79" s="18"/>
      <c r="K79" s="18"/>
      <c r="L79" s="18"/>
      <c r="M79" s="18"/>
      <c r="N79" s="18"/>
      <c r="O79" s="183"/>
      <c r="P79" s="184"/>
      <c r="Q79" s="18"/>
      <c r="R79" s="183"/>
      <c r="S79" s="217"/>
      <c r="T79" s="217"/>
      <c r="U79" s="217"/>
      <c r="V79" s="217"/>
      <c r="W79" s="217"/>
      <c r="X79" s="217"/>
      <c r="Y79" s="217"/>
    </row>
    <row r="80" spans="1:25" ht="75" hidden="1">
      <c r="A80" s="163" t="s">
        <v>116</v>
      </c>
      <c r="B80" s="41" t="s">
        <v>151</v>
      </c>
      <c r="C80" s="41"/>
      <c r="D80" s="212"/>
      <c r="E80" s="212"/>
      <c r="F80" s="212"/>
      <c r="G80" s="19"/>
      <c r="H80" s="19"/>
      <c r="I80" s="18"/>
      <c r="J80" s="18"/>
      <c r="K80" s="18"/>
      <c r="L80" s="18"/>
      <c r="M80" s="18"/>
      <c r="N80" s="18"/>
      <c r="O80" s="183"/>
      <c r="P80" s="184"/>
      <c r="Q80" s="18"/>
      <c r="R80" s="183"/>
      <c r="S80" s="217"/>
      <c r="T80" s="217"/>
      <c r="U80" s="217"/>
      <c r="V80" s="217"/>
      <c r="W80" s="217"/>
      <c r="X80" s="217"/>
      <c r="Y80" s="217"/>
    </row>
    <row r="81" spans="1:25" ht="37.5" hidden="1">
      <c r="A81" s="163" t="s">
        <v>291</v>
      </c>
      <c r="B81" s="41" t="s">
        <v>292</v>
      </c>
      <c r="C81" s="41"/>
      <c r="D81" s="212"/>
      <c r="E81" s="212"/>
      <c r="F81" s="212"/>
      <c r="G81" s="19"/>
      <c r="H81" s="19"/>
      <c r="I81" s="18"/>
      <c r="J81" s="18"/>
      <c r="K81" s="18"/>
      <c r="L81" s="18"/>
      <c r="M81" s="18"/>
      <c r="N81" s="18"/>
      <c r="O81" s="183"/>
      <c r="P81" s="184"/>
      <c r="Q81" s="18"/>
      <c r="R81" s="183"/>
      <c r="S81" s="217"/>
      <c r="T81" s="217"/>
      <c r="U81" s="217"/>
      <c r="V81" s="217"/>
      <c r="W81" s="217"/>
      <c r="X81" s="217"/>
      <c r="Y81" s="217"/>
    </row>
    <row r="82" spans="1:25" ht="56.25" hidden="1">
      <c r="A82" s="163" t="s">
        <v>78</v>
      </c>
      <c r="B82" s="41" t="s">
        <v>208</v>
      </c>
      <c r="C82" s="41"/>
      <c r="D82" s="212"/>
      <c r="E82" s="212"/>
      <c r="F82" s="212"/>
      <c r="G82" s="19"/>
      <c r="H82" s="19"/>
      <c r="I82" s="18"/>
      <c r="J82" s="18"/>
      <c r="K82" s="18"/>
      <c r="L82" s="18"/>
      <c r="M82" s="18"/>
      <c r="N82" s="18"/>
      <c r="O82" s="183"/>
      <c r="P82" s="184"/>
      <c r="Q82" s="18"/>
      <c r="R82" s="183"/>
      <c r="S82" s="217"/>
      <c r="T82" s="217"/>
      <c r="U82" s="217"/>
      <c r="V82" s="217"/>
      <c r="W82" s="217"/>
      <c r="X82" s="217"/>
      <c r="Y82" s="217"/>
    </row>
    <row r="83" spans="1:25" ht="18.75" hidden="1">
      <c r="A83" s="163"/>
      <c r="B83" s="41"/>
      <c r="C83" s="41"/>
      <c r="D83" s="212"/>
      <c r="E83" s="212"/>
      <c r="F83" s="212"/>
      <c r="G83" s="19"/>
      <c r="H83" s="19"/>
      <c r="I83" s="18"/>
      <c r="J83" s="18"/>
      <c r="K83" s="18"/>
      <c r="L83" s="18"/>
      <c r="M83" s="18"/>
      <c r="N83" s="18"/>
      <c r="O83" s="183"/>
      <c r="P83" s="184"/>
      <c r="Q83" s="18"/>
      <c r="R83" s="183"/>
      <c r="S83" s="217"/>
      <c r="T83" s="217"/>
      <c r="U83" s="217"/>
      <c r="V83" s="217"/>
      <c r="W83" s="217"/>
      <c r="X83" s="217"/>
      <c r="Y83" s="217"/>
    </row>
    <row r="84" spans="1:25" ht="18.75" hidden="1">
      <c r="A84" s="163" t="s">
        <v>170</v>
      </c>
      <c r="B84" s="163" t="s">
        <v>171</v>
      </c>
      <c r="C84" s="41" t="s">
        <v>293</v>
      </c>
      <c r="D84" s="212"/>
      <c r="E84" s="212"/>
      <c r="F84" s="212"/>
      <c r="G84" s="19"/>
      <c r="H84" s="19"/>
      <c r="I84" s="18"/>
      <c r="J84" s="18"/>
      <c r="K84" s="18"/>
      <c r="L84" s="18"/>
      <c r="M84" s="18"/>
      <c r="N84" s="18"/>
      <c r="O84" s="183"/>
      <c r="P84" s="184"/>
      <c r="Q84" s="18"/>
      <c r="R84" s="183"/>
      <c r="S84" s="217"/>
      <c r="T84" s="217"/>
      <c r="U84" s="217"/>
      <c r="V84" s="217"/>
      <c r="W84" s="217"/>
      <c r="X84" s="217"/>
      <c r="Y84" s="217"/>
    </row>
    <row r="85" spans="1:25" ht="18.75" hidden="1">
      <c r="A85" s="163"/>
      <c r="B85" s="163"/>
      <c r="C85" s="41" t="s">
        <v>476</v>
      </c>
      <c r="D85" s="212"/>
      <c r="E85" s="212"/>
      <c r="F85" s="212"/>
      <c r="G85" s="19"/>
      <c r="H85" s="19"/>
      <c r="I85" s="18"/>
      <c r="J85" s="18"/>
      <c r="K85" s="18"/>
      <c r="L85" s="18"/>
      <c r="M85" s="18"/>
      <c r="N85" s="18"/>
      <c r="O85" s="183"/>
      <c r="P85" s="184"/>
      <c r="Q85" s="18"/>
      <c r="R85" s="183"/>
      <c r="S85" s="217"/>
      <c r="T85" s="217"/>
      <c r="U85" s="217"/>
      <c r="V85" s="217"/>
      <c r="W85" s="217"/>
      <c r="X85" s="217"/>
      <c r="Y85" s="217"/>
    </row>
    <row r="86" spans="1:25" ht="18.75" hidden="1">
      <c r="A86" s="163"/>
      <c r="B86" s="163"/>
      <c r="C86" s="41" t="s">
        <v>294</v>
      </c>
      <c r="D86" s="212"/>
      <c r="E86" s="212"/>
      <c r="F86" s="212"/>
      <c r="G86" s="19"/>
      <c r="H86" s="19"/>
      <c r="I86" s="18"/>
      <c r="J86" s="18"/>
      <c r="K86" s="18"/>
      <c r="L86" s="18"/>
      <c r="M86" s="18"/>
      <c r="N86" s="18"/>
      <c r="O86" s="183"/>
      <c r="P86" s="184"/>
      <c r="Q86" s="18"/>
      <c r="R86" s="183"/>
      <c r="S86" s="217"/>
      <c r="T86" s="217"/>
      <c r="U86" s="217"/>
      <c r="V86" s="217"/>
      <c r="W86" s="217"/>
      <c r="X86" s="217"/>
      <c r="Y86" s="217"/>
    </row>
    <row r="87" spans="1:25" ht="18.75" hidden="1">
      <c r="A87" s="163"/>
      <c r="B87" s="163"/>
      <c r="C87" s="41" t="s">
        <v>255</v>
      </c>
      <c r="D87" s="212"/>
      <c r="E87" s="212"/>
      <c r="F87" s="212"/>
      <c r="G87" s="19"/>
      <c r="H87" s="19"/>
      <c r="I87" s="18"/>
      <c r="J87" s="18"/>
      <c r="K87" s="18"/>
      <c r="L87" s="18"/>
      <c r="M87" s="18"/>
      <c r="N87" s="18"/>
      <c r="O87" s="183"/>
      <c r="P87" s="184"/>
      <c r="Q87" s="18"/>
      <c r="R87" s="183"/>
      <c r="S87" s="217"/>
      <c r="T87" s="217"/>
      <c r="U87" s="217"/>
      <c r="V87" s="217"/>
      <c r="W87" s="217"/>
      <c r="X87" s="217"/>
      <c r="Y87" s="217"/>
    </row>
    <row r="88" spans="1:25" ht="18.75" hidden="1">
      <c r="A88" s="163"/>
      <c r="B88" s="41"/>
      <c r="C88" s="41"/>
      <c r="D88" s="212"/>
      <c r="E88" s="212"/>
      <c r="F88" s="212"/>
      <c r="G88" s="18"/>
      <c r="H88" s="18"/>
      <c r="I88" s="51"/>
      <c r="J88" s="18"/>
      <c r="K88" s="18"/>
      <c r="L88" s="18"/>
      <c r="M88" s="18"/>
      <c r="N88" s="18"/>
      <c r="O88" s="183"/>
      <c r="P88" s="184"/>
      <c r="Q88" s="18"/>
      <c r="R88" s="183"/>
      <c r="S88" s="217"/>
      <c r="T88" s="217"/>
      <c r="U88" s="217"/>
      <c r="V88" s="217"/>
      <c r="W88" s="217"/>
      <c r="X88" s="217"/>
      <c r="Y88" s="217"/>
    </row>
    <row r="89" spans="1:25" ht="75" hidden="1">
      <c r="A89" s="163" t="s">
        <v>275</v>
      </c>
      <c r="B89" s="41" t="s">
        <v>260</v>
      </c>
      <c r="C89" s="41" t="s">
        <v>295</v>
      </c>
      <c r="D89" s="212"/>
      <c r="E89" s="212"/>
      <c r="F89" s="212"/>
      <c r="G89" s="18"/>
      <c r="H89" s="18"/>
      <c r="I89" s="18"/>
      <c r="J89" s="18"/>
      <c r="K89" s="18"/>
      <c r="L89" s="18"/>
      <c r="M89" s="18"/>
      <c r="N89" s="18"/>
      <c r="O89" s="183"/>
      <c r="P89" s="184"/>
      <c r="Q89" s="18"/>
      <c r="R89" s="183"/>
      <c r="S89" s="217"/>
      <c r="T89" s="217"/>
      <c r="U89" s="217"/>
      <c r="V89" s="217"/>
      <c r="W89" s="217"/>
      <c r="X89" s="217"/>
      <c r="Y89" s="217"/>
    </row>
    <row r="90" spans="1:25" ht="56.25" hidden="1">
      <c r="A90" s="163" t="s">
        <v>275</v>
      </c>
      <c r="B90" s="41" t="s">
        <v>260</v>
      </c>
      <c r="C90" s="41" t="s">
        <v>296</v>
      </c>
      <c r="D90" s="212"/>
      <c r="E90" s="212"/>
      <c r="F90" s="212"/>
      <c r="G90" s="18"/>
      <c r="H90" s="18"/>
      <c r="I90" s="18"/>
      <c r="J90" s="18"/>
      <c r="K90" s="18"/>
      <c r="L90" s="18"/>
      <c r="M90" s="18"/>
      <c r="N90" s="18"/>
      <c r="O90" s="183"/>
      <c r="P90" s="184"/>
      <c r="Q90" s="18"/>
      <c r="R90" s="183"/>
      <c r="S90" s="217"/>
      <c r="T90" s="217"/>
      <c r="U90" s="217"/>
      <c r="V90" s="217"/>
      <c r="W90" s="217"/>
      <c r="X90" s="217"/>
      <c r="Y90" s="217"/>
    </row>
    <row r="91" spans="1:25" ht="56.25" hidden="1">
      <c r="A91" s="163" t="s">
        <v>275</v>
      </c>
      <c r="B91" s="41" t="s">
        <v>260</v>
      </c>
      <c r="C91" s="41" t="s">
        <v>297</v>
      </c>
      <c r="D91" s="212"/>
      <c r="E91" s="212"/>
      <c r="F91" s="212"/>
      <c r="G91" s="19"/>
      <c r="H91" s="19"/>
      <c r="I91" s="18"/>
      <c r="J91" s="19"/>
      <c r="K91" s="18"/>
      <c r="L91" s="18"/>
      <c r="M91" s="18"/>
      <c r="N91" s="18"/>
      <c r="O91" s="183"/>
      <c r="P91" s="249"/>
      <c r="Q91" s="18"/>
      <c r="R91" s="183"/>
      <c r="S91" s="217"/>
      <c r="T91" s="217"/>
      <c r="U91" s="217"/>
      <c r="V91" s="217"/>
      <c r="W91" s="217"/>
      <c r="X91" s="217"/>
      <c r="Y91" s="217"/>
    </row>
    <row r="92" spans="1:25" ht="78" hidden="1">
      <c r="A92" s="265" t="s">
        <v>276</v>
      </c>
      <c r="B92" s="266" t="s">
        <v>298</v>
      </c>
      <c r="C92" s="266" t="s">
        <v>250</v>
      </c>
      <c r="D92" s="207"/>
      <c r="E92" s="207"/>
      <c r="F92" s="207"/>
      <c r="G92" s="219"/>
      <c r="H92" s="219"/>
      <c r="I92" s="219"/>
      <c r="J92" s="219"/>
      <c r="K92" s="219"/>
      <c r="L92" s="219"/>
      <c r="M92" s="219"/>
      <c r="N92" s="219"/>
      <c r="O92" s="222"/>
      <c r="P92" s="222"/>
      <c r="Q92" s="18"/>
      <c r="R92" s="183"/>
      <c r="S92" s="217"/>
      <c r="T92" s="217"/>
      <c r="U92" s="217"/>
      <c r="V92" s="217"/>
      <c r="W92" s="217"/>
      <c r="X92" s="217"/>
      <c r="Y92" s="217"/>
    </row>
    <row r="93" spans="1:25" ht="56.25" hidden="1">
      <c r="A93" s="163" t="s">
        <v>74</v>
      </c>
      <c r="B93" s="41" t="s">
        <v>153</v>
      </c>
      <c r="C93" s="41" t="s">
        <v>299</v>
      </c>
      <c r="D93" s="212"/>
      <c r="E93" s="212"/>
      <c r="F93" s="212"/>
      <c r="G93" s="18"/>
      <c r="H93" s="18"/>
      <c r="I93" s="18"/>
      <c r="J93" s="18"/>
      <c r="K93" s="18"/>
      <c r="L93" s="18"/>
      <c r="M93" s="18"/>
      <c r="N93" s="18"/>
      <c r="O93" s="183"/>
      <c r="P93" s="184"/>
      <c r="Q93" s="18"/>
      <c r="R93" s="183"/>
      <c r="S93" s="217"/>
      <c r="T93" s="217"/>
      <c r="U93" s="217"/>
      <c r="V93" s="217"/>
      <c r="W93" s="217"/>
      <c r="X93" s="217"/>
      <c r="Y93" s="217"/>
    </row>
    <row r="94" spans="1:25" ht="37.5" hidden="1">
      <c r="A94" s="163" t="s">
        <v>300</v>
      </c>
      <c r="B94" s="41" t="s">
        <v>301</v>
      </c>
      <c r="C94" s="41" t="s">
        <v>302</v>
      </c>
      <c r="D94" s="212"/>
      <c r="E94" s="212"/>
      <c r="F94" s="212"/>
      <c r="G94" s="18"/>
      <c r="H94" s="18"/>
      <c r="I94" s="18"/>
      <c r="J94" s="18"/>
      <c r="K94" s="18"/>
      <c r="L94" s="18"/>
      <c r="M94" s="18"/>
      <c r="N94" s="18"/>
      <c r="O94" s="183"/>
      <c r="P94" s="184"/>
      <c r="Q94" s="18"/>
      <c r="R94" s="183"/>
      <c r="S94" s="217"/>
      <c r="T94" s="217"/>
      <c r="U94" s="217"/>
      <c r="V94" s="217"/>
      <c r="W94" s="217"/>
      <c r="X94" s="217"/>
      <c r="Y94" s="217"/>
    </row>
    <row r="95" spans="1:25" ht="18.75" hidden="1">
      <c r="A95" s="163"/>
      <c r="B95" s="41"/>
      <c r="C95" s="41"/>
      <c r="D95" s="212"/>
      <c r="E95" s="212"/>
      <c r="F95" s="212"/>
      <c r="G95" s="19"/>
      <c r="H95" s="19"/>
      <c r="I95" s="18"/>
      <c r="J95" s="18"/>
      <c r="K95" s="18"/>
      <c r="L95" s="18"/>
      <c r="M95" s="18"/>
      <c r="N95" s="18"/>
      <c r="O95" s="183"/>
      <c r="P95" s="184"/>
      <c r="Q95" s="18"/>
      <c r="R95" s="183"/>
      <c r="S95" s="217"/>
      <c r="T95" s="217"/>
      <c r="U95" s="217"/>
      <c r="V95" s="217"/>
      <c r="W95" s="217"/>
      <c r="X95" s="217"/>
      <c r="Y95" s="217"/>
    </row>
    <row r="96" spans="1:25" ht="18.75" hidden="1">
      <c r="A96" s="163"/>
      <c r="B96" s="41"/>
      <c r="C96" s="41"/>
      <c r="D96" s="212"/>
      <c r="E96" s="212"/>
      <c r="F96" s="212"/>
      <c r="G96" s="19"/>
      <c r="H96" s="19"/>
      <c r="I96" s="18"/>
      <c r="J96" s="18"/>
      <c r="K96" s="18"/>
      <c r="L96" s="18"/>
      <c r="M96" s="18"/>
      <c r="N96" s="18"/>
      <c r="O96" s="183"/>
      <c r="P96" s="184"/>
      <c r="Q96" s="18"/>
      <c r="R96" s="183"/>
      <c r="S96" s="217"/>
      <c r="T96" s="217"/>
      <c r="U96" s="217"/>
      <c r="V96" s="217"/>
      <c r="W96" s="217"/>
      <c r="X96" s="217"/>
      <c r="Y96" s="217"/>
    </row>
    <row r="97" spans="1:25" ht="58.5" hidden="1">
      <c r="A97" s="265" t="s">
        <v>291</v>
      </c>
      <c r="B97" s="266" t="s">
        <v>303</v>
      </c>
      <c r="C97" s="266" t="s">
        <v>250</v>
      </c>
      <c r="D97" s="207"/>
      <c r="E97" s="207"/>
      <c r="F97" s="207"/>
      <c r="G97" s="216"/>
      <c r="H97" s="216"/>
      <c r="I97" s="219"/>
      <c r="J97" s="216"/>
      <c r="K97" s="179"/>
      <c r="L97" s="18"/>
      <c r="M97" s="18"/>
      <c r="N97" s="18"/>
      <c r="O97" s="183"/>
      <c r="P97" s="184"/>
      <c r="Q97" s="18"/>
      <c r="R97" s="183"/>
      <c r="S97" s="217"/>
      <c r="T97" s="217"/>
      <c r="U97" s="217"/>
      <c r="V97" s="217"/>
      <c r="W97" s="217"/>
      <c r="X97" s="217"/>
      <c r="Y97" s="217"/>
    </row>
    <row r="98" spans="1:25" ht="56.25" hidden="1">
      <c r="A98" s="163" t="s">
        <v>78</v>
      </c>
      <c r="B98" s="41" t="s">
        <v>208</v>
      </c>
      <c r="C98" s="41" t="s">
        <v>251</v>
      </c>
      <c r="D98" s="212"/>
      <c r="E98" s="212"/>
      <c r="F98" s="212"/>
      <c r="G98" s="19"/>
      <c r="H98" s="19"/>
      <c r="I98" s="18"/>
      <c r="J98" s="19"/>
      <c r="K98" s="18"/>
      <c r="L98" s="18"/>
      <c r="M98" s="18"/>
      <c r="N98" s="18"/>
      <c r="O98" s="183"/>
      <c r="P98" s="184"/>
      <c r="Q98" s="18"/>
      <c r="R98" s="183"/>
      <c r="S98" s="217"/>
      <c r="T98" s="217"/>
      <c r="U98" s="217"/>
      <c r="V98" s="217"/>
      <c r="W98" s="217"/>
      <c r="X98" s="217"/>
      <c r="Y98" s="217"/>
    </row>
    <row r="99" spans="1:25" ht="18.75" hidden="1">
      <c r="A99" s="163"/>
      <c r="B99" s="41"/>
      <c r="C99" s="41"/>
      <c r="D99" s="212"/>
      <c r="E99" s="212"/>
      <c r="F99" s="212"/>
      <c r="G99" s="19"/>
      <c r="H99" s="19"/>
      <c r="I99" s="18"/>
      <c r="J99" s="19"/>
      <c r="K99" s="18"/>
      <c r="L99" s="18"/>
      <c r="M99" s="18"/>
      <c r="N99" s="18"/>
      <c r="O99" s="183"/>
      <c r="P99" s="184"/>
      <c r="Q99" s="18"/>
      <c r="R99" s="183"/>
      <c r="S99" s="217"/>
      <c r="T99" s="217"/>
      <c r="U99" s="217"/>
      <c r="V99" s="217"/>
      <c r="W99" s="217"/>
      <c r="X99" s="217"/>
      <c r="Y99" s="217"/>
    </row>
    <row r="100" spans="1:25" ht="18.75" hidden="1">
      <c r="A100" s="163"/>
      <c r="B100" s="41"/>
      <c r="C100" s="271"/>
      <c r="D100" s="212"/>
      <c r="E100" s="212"/>
      <c r="F100" s="212"/>
      <c r="G100" s="19"/>
      <c r="H100" s="19"/>
      <c r="I100" s="18"/>
      <c r="J100" s="19"/>
      <c r="K100" s="18"/>
      <c r="L100" s="18"/>
      <c r="M100" s="18"/>
      <c r="N100" s="18"/>
      <c r="O100" s="183"/>
      <c r="P100" s="184"/>
      <c r="Q100" s="18"/>
      <c r="R100" s="183"/>
      <c r="S100" s="217"/>
      <c r="T100" s="217"/>
      <c r="U100" s="217"/>
      <c r="V100" s="217"/>
      <c r="W100" s="217"/>
      <c r="X100" s="217"/>
      <c r="Y100" s="217"/>
    </row>
    <row r="101" spans="1:25" ht="58.5" hidden="1">
      <c r="A101" s="265" t="s">
        <v>572</v>
      </c>
      <c r="B101" s="266" t="s">
        <v>304</v>
      </c>
      <c r="C101" s="266" t="s">
        <v>250</v>
      </c>
      <c r="D101" s="206"/>
      <c r="E101" s="206"/>
      <c r="F101" s="206"/>
      <c r="G101" s="219"/>
      <c r="H101" s="219"/>
      <c r="I101" s="219"/>
      <c r="J101" s="219"/>
      <c r="K101" s="219"/>
      <c r="L101" s="219"/>
      <c r="M101" s="219"/>
      <c r="N101" s="219"/>
      <c r="O101" s="219"/>
      <c r="P101" s="222"/>
      <c r="Q101" s="18"/>
      <c r="R101" s="183"/>
      <c r="S101" s="217"/>
      <c r="T101" s="217"/>
      <c r="U101" s="217"/>
      <c r="V101" s="217"/>
      <c r="W101" s="217"/>
      <c r="X101" s="217"/>
      <c r="Y101" s="217"/>
    </row>
    <row r="102" spans="1:25" ht="18.75" hidden="1">
      <c r="A102" s="272"/>
      <c r="B102" s="244"/>
      <c r="C102" s="41" t="s">
        <v>476</v>
      </c>
      <c r="D102" s="218"/>
      <c r="E102" s="218"/>
      <c r="F102" s="218"/>
      <c r="G102" s="51"/>
      <c r="H102" s="51"/>
      <c r="I102" s="18"/>
      <c r="J102" s="18"/>
      <c r="K102" s="18"/>
      <c r="L102" s="18"/>
      <c r="M102" s="18"/>
      <c r="N102" s="18"/>
      <c r="O102" s="183"/>
      <c r="P102" s="184"/>
      <c r="Q102" s="18"/>
      <c r="R102" s="183"/>
      <c r="S102" s="217"/>
      <c r="T102" s="217"/>
      <c r="U102" s="217"/>
      <c r="V102" s="217"/>
      <c r="W102" s="217"/>
      <c r="X102" s="217"/>
      <c r="Y102" s="217"/>
    </row>
    <row r="103" spans="1:25" ht="53.25" customHeight="1" hidden="1">
      <c r="A103" s="244">
        <v>250380</v>
      </c>
      <c r="B103" s="244" t="s">
        <v>145</v>
      </c>
      <c r="C103" s="41" t="s">
        <v>503</v>
      </c>
      <c r="D103" s="218"/>
      <c r="E103" s="218"/>
      <c r="F103" s="218"/>
      <c r="G103" s="18"/>
      <c r="H103" s="18"/>
      <c r="I103" s="18"/>
      <c r="J103" s="18"/>
      <c r="K103" s="18"/>
      <c r="L103" s="18"/>
      <c r="M103" s="18"/>
      <c r="N103" s="18"/>
      <c r="O103" s="183"/>
      <c r="P103" s="184"/>
      <c r="Q103" s="18"/>
      <c r="R103" s="183"/>
      <c r="S103" s="217"/>
      <c r="T103" s="217"/>
      <c r="U103" s="217"/>
      <c r="V103" s="217"/>
      <c r="W103" s="217"/>
      <c r="X103" s="217"/>
      <c r="Y103" s="217"/>
    </row>
    <row r="104" spans="1:25" ht="56.25" hidden="1">
      <c r="A104" s="244">
        <v>250380</v>
      </c>
      <c r="B104" s="244" t="s">
        <v>145</v>
      </c>
      <c r="C104" s="41" t="s">
        <v>305</v>
      </c>
      <c r="D104" s="218"/>
      <c r="E104" s="218"/>
      <c r="F104" s="218"/>
      <c r="G104" s="18"/>
      <c r="H104" s="18"/>
      <c r="I104" s="18"/>
      <c r="J104" s="18"/>
      <c r="K104" s="18"/>
      <c r="L104" s="18"/>
      <c r="M104" s="18"/>
      <c r="N104" s="18"/>
      <c r="O104" s="183"/>
      <c r="P104" s="184"/>
      <c r="Q104" s="18"/>
      <c r="R104" s="183"/>
      <c r="S104" s="217"/>
      <c r="T104" s="217"/>
      <c r="U104" s="217"/>
      <c r="V104" s="217"/>
      <c r="W104" s="217"/>
      <c r="X104" s="217"/>
      <c r="Y104" s="217"/>
    </row>
    <row r="105" spans="1:25" ht="56.25" hidden="1">
      <c r="A105" s="244">
        <v>250380</v>
      </c>
      <c r="B105" s="244" t="s">
        <v>145</v>
      </c>
      <c r="C105" s="41" t="s">
        <v>306</v>
      </c>
      <c r="D105" s="218"/>
      <c r="E105" s="218"/>
      <c r="F105" s="218"/>
      <c r="G105" s="18"/>
      <c r="H105" s="18"/>
      <c r="I105" s="18"/>
      <c r="J105" s="18"/>
      <c r="K105" s="18"/>
      <c r="L105" s="18"/>
      <c r="M105" s="18"/>
      <c r="N105" s="18"/>
      <c r="O105" s="183"/>
      <c r="P105" s="184"/>
      <c r="Q105" s="18"/>
      <c r="R105" s="183"/>
      <c r="S105" s="217"/>
      <c r="T105" s="217"/>
      <c r="U105" s="217"/>
      <c r="V105" s="217"/>
      <c r="W105" s="217"/>
      <c r="X105" s="217"/>
      <c r="Y105" s="217"/>
    </row>
    <row r="106" spans="1:25" ht="56.25" hidden="1">
      <c r="A106" s="244">
        <v>250380</v>
      </c>
      <c r="B106" s="244" t="s">
        <v>145</v>
      </c>
      <c r="C106" s="277" t="s">
        <v>307</v>
      </c>
      <c r="D106" s="218"/>
      <c r="E106" s="218"/>
      <c r="F106" s="218"/>
      <c r="G106" s="18"/>
      <c r="H106" s="18"/>
      <c r="I106" s="18"/>
      <c r="J106" s="18"/>
      <c r="K106" s="18"/>
      <c r="L106" s="18"/>
      <c r="M106" s="18"/>
      <c r="N106" s="18"/>
      <c r="O106" s="183"/>
      <c r="P106" s="184"/>
      <c r="Q106" s="18"/>
      <c r="R106" s="183"/>
      <c r="S106" s="217"/>
      <c r="T106" s="217"/>
      <c r="U106" s="217"/>
      <c r="V106" s="217"/>
      <c r="W106" s="217"/>
      <c r="X106" s="217"/>
      <c r="Y106" s="217"/>
    </row>
    <row r="107" spans="1:25" ht="56.25" hidden="1">
      <c r="A107" s="244">
        <v>250380</v>
      </c>
      <c r="B107" s="244" t="s">
        <v>145</v>
      </c>
      <c r="C107" s="41" t="s">
        <v>308</v>
      </c>
      <c r="D107" s="218"/>
      <c r="E107" s="218"/>
      <c r="F107" s="218"/>
      <c r="G107" s="18"/>
      <c r="H107" s="18"/>
      <c r="I107" s="18"/>
      <c r="J107" s="18"/>
      <c r="K107" s="18"/>
      <c r="L107" s="18"/>
      <c r="M107" s="18"/>
      <c r="N107" s="18"/>
      <c r="O107" s="183"/>
      <c r="P107" s="184"/>
      <c r="Q107" s="18"/>
      <c r="R107" s="183"/>
      <c r="S107" s="217"/>
      <c r="T107" s="217"/>
      <c r="U107" s="217"/>
      <c r="V107" s="217"/>
      <c r="W107" s="217"/>
      <c r="X107" s="217"/>
      <c r="Y107" s="217"/>
    </row>
    <row r="108" spans="1:25" ht="54" customHeight="1" hidden="1">
      <c r="A108" s="244">
        <v>250380</v>
      </c>
      <c r="B108" s="244" t="s">
        <v>145</v>
      </c>
      <c r="C108" s="277" t="s">
        <v>504</v>
      </c>
      <c r="D108" s="218"/>
      <c r="E108" s="218"/>
      <c r="F108" s="218"/>
      <c r="G108" s="18"/>
      <c r="H108" s="18"/>
      <c r="I108" s="18"/>
      <c r="J108" s="18"/>
      <c r="K108" s="18"/>
      <c r="L108" s="18"/>
      <c r="M108" s="18"/>
      <c r="N108" s="18"/>
      <c r="O108" s="183"/>
      <c r="P108" s="184"/>
      <c r="Q108" s="18"/>
      <c r="R108" s="183"/>
      <c r="S108" s="217"/>
      <c r="T108" s="217"/>
      <c r="U108" s="217"/>
      <c r="V108" s="217"/>
      <c r="W108" s="217"/>
      <c r="X108" s="217"/>
      <c r="Y108" s="217"/>
    </row>
    <row r="109" spans="1:25" ht="93.75" hidden="1">
      <c r="A109" s="244">
        <v>250380</v>
      </c>
      <c r="B109" s="244" t="s">
        <v>145</v>
      </c>
      <c r="C109" s="41" t="s">
        <v>309</v>
      </c>
      <c r="D109" s="218"/>
      <c r="E109" s="218"/>
      <c r="F109" s="218"/>
      <c r="G109" s="18"/>
      <c r="H109" s="18"/>
      <c r="I109" s="18"/>
      <c r="J109" s="18"/>
      <c r="K109" s="18"/>
      <c r="L109" s="18"/>
      <c r="M109" s="18"/>
      <c r="N109" s="18"/>
      <c r="O109" s="183"/>
      <c r="P109" s="184"/>
      <c r="Q109" s="18"/>
      <c r="R109" s="183"/>
      <c r="S109" s="217"/>
      <c r="T109" s="217"/>
      <c r="U109" s="217"/>
      <c r="V109" s="217"/>
      <c r="W109" s="217"/>
      <c r="X109" s="217"/>
      <c r="Y109" s="217"/>
    </row>
    <row r="110" spans="1:25" ht="112.5" hidden="1">
      <c r="A110" s="244">
        <v>250380</v>
      </c>
      <c r="B110" s="244" t="s">
        <v>145</v>
      </c>
      <c r="C110" s="125" t="s">
        <v>310</v>
      </c>
      <c r="D110" s="218"/>
      <c r="E110" s="218"/>
      <c r="F110" s="218"/>
      <c r="G110" s="18"/>
      <c r="H110" s="18"/>
      <c r="I110" s="18"/>
      <c r="J110" s="18"/>
      <c r="K110" s="18"/>
      <c r="L110" s="18"/>
      <c r="M110" s="18"/>
      <c r="N110" s="18"/>
      <c r="O110" s="183"/>
      <c r="P110" s="184"/>
      <c r="Q110" s="18"/>
      <c r="R110" s="183"/>
      <c r="S110" s="217"/>
      <c r="T110" s="217"/>
      <c r="U110" s="217"/>
      <c r="V110" s="217"/>
      <c r="W110" s="217"/>
      <c r="X110" s="217"/>
      <c r="Y110" s="217"/>
    </row>
    <row r="111" spans="1:25" ht="56.25" hidden="1">
      <c r="A111" s="244">
        <v>250324</v>
      </c>
      <c r="B111" s="244" t="s">
        <v>311</v>
      </c>
      <c r="C111" s="125" t="s">
        <v>312</v>
      </c>
      <c r="D111" s="218"/>
      <c r="E111" s="218"/>
      <c r="F111" s="218"/>
      <c r="G111" s="19"/>
      <c r="H111" s="19"/>
      <c r="I111" s="18"/>
      <c r="J111" s="18"/>
      <c r="K111" s="18"/>
      <c r="L111" s="18"/>
      <c r="M111" s="18"/>
      <c r="N111" s="18"/>
      <c r="O111" s="183">
        <f>SUM(J111:N111)-K111</f>
        <v>0</v>
      </c>
      <c r="P111" s="184"/>
      <c r="Q111" s="18"/>
      <c r="R111" s="183"/>
      <c r="S111" s="217"/>
      <c r="T111" s="217"/>
      <c r="U111" s="217"/>
      <c r="V111" s="217"/>
      <c r="W111" s="217"/>
      <c r="X111" s="217"/>
      <c r="Y111" s="217"/>
    </row>
    <row r="112" spans="1:25" ht="56.25" hidden="1">
      <c r="A112" s="244">
        <v>250324</v>
      </c>
      <c r="B112" s="244" t="s">
        <v>311</v>
      </c>
      <c r="C112" s="41" t="s">
        <v>313</v>
      </c>
      <c r="D112" s="212"/>
      <c r="E112" s="212"/>
      <c r="F112" s="212"/>
      <c r="G112" s="18"/>
      <c r="H112" s="18"/>
      <c r="I112" s="18"/>
      <c r="J112" s="18"/>
      <c r="K112" s="18"/>
      <c r="L112" s="18"/>
      <c r="M112" s="18"/>
      <c r="N112" s="18"/>
      <c r="O112" s="183">
        <f>SUM(J112:N112)-K112</f>
        <v>0</v>
      </c>
      <c r="P112" s="184"/>
      <c r="Q112" s="18"/>
      <c r="R112" s="183"/>
      <c r="S112" s="217"/>
      <c r="T112" s="217"/>
      <c r="U112" s="217"/>
      <c r="V112" s="217"/>
      <c r="W112" s="217"/>
      <c r="X112" s="217"/>
      <c r="Y112" s="217"/>
    </row>
    <row r="113" spans="1:25" ht="18.75" hidden="1">
      <c r="A113" s="319"/>
      <c r="B113" s="244"/>
      <c r="C113" s="276"/>
      <c r="D113" s="198"/>
      <c r="E113" s="198"/>
      <c r="F113" s="198"/>
      <c r="G113" s="18"/>
      <c r="H113" s="18"/>
      <c r="I113" s="18"/>
      <c r="J113" s="18"/>
      <c r="K113" s="18"/>
      <c r="L113" s="18"/>
      <c r="M113" s="18"/>
      <c r="N113" s="18"/>
      <c r="O113" s="183">
        <f aca="true" t="shared" si="0" ref="O113:O119">SUM(J113:N113)</f>
        <v>0</v>
      </c>
      <c r="P113" s="183"/>
      <c r="Q113" s="18"/>
      <c r="R113" s="183"/>
      <c r="S113" s="217"/>
      <c r="T113" s="217"/>
      <c r="U113" s="217"/>
      <c r="V113" s="217"/>
      <c r="W113" s="217"/>
      <c r="X113" s="217"/>
      <c r="Y113" s="217"/>
    </row>
    <row r="114" spans="1:25" ht="18.75" hidden="1">
      <c r="A114" s="319"/>
      <c r="B114" s="244"/>
      <c r="C114" s="41"/>
      <c r="D114" s="223"/>
      <c r="E114" s="223"/>
      <c r="F114" s="223"/>
      <c r="G114" s="19"/>
      <c r="H114" s="19"/>
      <c r="I114" s="19"/>
      <c r="J114" s="18"/>
      <c r="K114" s="18"/>
      <c r="L114" s="18"/>
      <c r="M114" s="18"/>
      <c r="N114" s="18"/>
      <c r="O114" s="183">
        <f t="shared" si="0"/>
        <v>0</v>
      </c>
      <c r="P114" s="183"/>
      <c r="Q114" s="18"/>
      <c r="R114" s="183"/>
      <c r="S114" s="217"/>
      <c r="T114" s="217"/>
      <c r="U114" s="217"/>
      <c r="V114" s="217"/>
      <c r="W114" s="217"/>
      <c r="X114" s="217"/>
      <c r="Y114" s="217"/>
    </row>
    <row r="115" spans="1:25" ht="18.75" hidden="1">
      <c r="A115" s="319"/>
      <c r="B115" s="244"/>
      <c r="C115" s="277" t="s">
        <v>314</v>
      </c>
      <c r="D115" s="223"/>
      <c r="E115" s="223"/>
      <c r="F115" s="223"/>
      <c r="G115" s="19"/>
      <c r="H115" s="19"/>
      <c r="I115" s="19"/>
      <c r="J115" s="18"/>
      <c r="K115" s="18"/>
      <c r="L115" s="18"/>
      <c r="M115" s="18"/>
      <c r="N115" s="18"/>
      <c r="O115" s="183">
        <f t="shared" si="0"/>
        <v>0</v>
      </c>
      <c r="P115" s="183"/>
      <c r="Q115" s="18"/>
      <c r="R115" s="183"/>
      <c r="S115" s="217"/>
      <c r="T115" s="217"/>
      <c r="U115" s="217"/>
      <c r="V115" s="217"/>
      <c r="W115" s="217"/>
      <c r="X115" s="217"/>
      <c r="Y115" s="217"/>
    </row>
    <row r="116" spans="1:25" ht="37.5" hidden="1">
      <c r="A116" s="319"/>
      <c r="B116" s="244"/>
      <c r="C116" s="277" t="s">
        <v>315</v>
      </c>
      <c r="D116" s="223"/>
      <c r="E116" s="223"/>
      <c r="F116" s="223"/>
      <c r="G116" s="19"/>
      <c r="H116" s="19"/>
      <c r="I116" s="19"/>
      <c r="J116" s="18"/>
      <c r="K116" s="18"/>
      <c r="L116" s="18"/>
      <c r="M116" s="18"/>
      <c r="N116" s="18"/>
      <c r="O116" s="183">
        <f t="shared" si="0"/>
        <v>0</v>
      </c>
      <c r="P116" s="183"/>
      <c r="Q116" s="18"/>
      <c r="R116" s="183"/>
      <c r="S116" s="217"/>
      <c r="T116" s="217"/>
      <c r="U116" s="217"/>
      <c r="V116" s="217"/>
      <c r="W116" s="217"/>
      <c r="X116" s="217"/>
      <c r="Y116" s="217"/>
    </row>
    <row r="117" spans="1:25" ht="112.5" hidden="1">
      <c r="A117" s="319"/>
      <c r="B117" s="244"/>
      <c r="C117" s="125" t="s">
        <v>316</v>
      </c>
      <c r="D117" s="223"/>
      <c r="E117" s="223"/>
      <c r="F117" s="223"/>
      <c r="G117" s="19"/>
      <c r="H117" s="19"/>
      <c r="I117" s="19"/>
      <c r="J117" s="18"/>
      <c r="K117" s="18"/>
      <c r="L117" s="18"/>
      <c r="M117" s="18"/>
      <c r="N117" s="18"/>
      <c r="O117" s="183">
        <f t="shared" si="0"/>
        <v>0</v>
      </c>
      <c r="P117" s="183"/>
      <c r="Q117" s="18"/>
      <c r="R117" s="183"/>
      <c r="S117" s="217"/>
      <c r="T117" s="217"/>
      <c r="U117" s="217"/>
      <c r="V117" s="217"/>
      <c r="W117" s="217"/>
      <c r="X117" s="217"/>
      <c r="Y117" s="217"/>
    </row>
    <row r="118" spans="1:25" ht="18.75" hidden="1">
      <c r="A118" s="319"/>
      <c r="B118" s="244"/>
      <c r="C118" s="48"/>
      <c r="D118" s="223"/>
      <c r="E118" s="223"/>
      <c r="F118" s="223"/>
      <c r="G118" s="19"/>
      <c r="H118" s="19"/>
      <c r="I118" s="19"/>
      <c r="J118" s="18"/>
      <c r="K118" s="18"/>
      <c r="L118" s="18"/>
      <c r="M118" s="18"/>
      <c r="N118" s="18"/>
      <c r="O118" s="183">
        <f t="shared" si="0"/>
        <v>0</v>
      </c>
      <c r="P118" s="183"/>
      <c r="Q118" s="18"/>
      <c r="R118" s="183"/>
      <c r="S118" s="217"/>
      <c r="T118" s="217"/>
      <c r="U118" s="217"/>
      <c r="V118" s="217"/>
      <c r="W118" s="217"/>
      <c r="X118" s="217"/>
      <c r="Y118" s="217"/>
    </row>
    <row r="119" spans="1:25" ht="18.75" hidden="1">
      <c r="A119" s="244"/>
      <c r="B119" s="244"/>
      <c r="C119" s="125"/>
      <c r="D119" s="223"/>
      <c r="E119" s="223"/>
      <c r="F119" s="223"/>
      <c r="G119" s="19"/>
      <c r="H119" s="19"/>
      <c r="I119" s="224"/>
      <c r="J119" s="225"/>
      <c r="K119" s="225"/>
      <c r="L119" s="225"/>
      <c r="M119" s="225"/>
      <c r="N119" s="225"/>
      <c r="O119" s="183">
        <f t="shared" si="0"/>
        <v>0</v>
      </c>
      <c r="P119" s="183"/>
      <c r="Q119" s="18"/>
      <c r="R119" s="183"/>
      <c r="S119" s="217"/>
      <c r="T119" s="217"/>
      <c r="U119" s="217"/>
      <c r="V119" s="217"/>
      <c r="W119" s="217"/>
      <c r="X119" s="217"/>
      <c r="Y119" s="217"/>
    </row>
    <row r="120" spans="1:25" ht="39">
      <c r="A120" s="265" t="s">
        <v>466</v>
      </c>
      <c r="B120" s="266" t="s">
        <v>148</v>
      </c>
      <c r="C120" s="266" t="s">
        <v>250</v>
      </c>
      <c r="D120" s="223"/>
      <c r="E120" s="223"/>
      <c r="F120" s="223"/>
      <c r="G120" s="305">
        <f>SUM(G121+G122+G123+G124+G125+G126+G127+G128+G129+G130+G131+G132+G133)</f>
        <v>805.02017</v>
      </c>
      <c r="H120" s="305"/>
      <c r="I120" s="306"/>
      <c r="J120" s="305">
        <f aca="true" t="shared" si="1" ref="J120:Q120">SUM(J121+J122+J123+J124+J125+J126+J127+J128+J129+J130+J131+J132+J133)</f>
        <v>387.52017</v>
      </c>
      <c r="K120" s="216">
        <f t="shared" si="1"/>
        <v>20</v>
      </c>
      <c r="L120" s="216">
        <f t="shared" si="1"/>
        <v>52.00000000000001</v>
      </c>
      <c r="M120" s="216">
        <v>0</v>
      </c>
      <c r="N120" s="216">
        <f t="shared" si="1"/>
        <v>365.5</v>
      </c>
      <c r="O120" s="305">
        <f t="shared" si="1"/>
        <v>0</v>
      </c>
      <c r="P120" s="307">
        <f t="shared" si="1"/>
        <v>0</v>
      </c>
      <c r="Q120" s="305">
        <f t="shared" si="1"/>
        <v>616.02017</v>
      </c>
      <c r="R120" s="183"/>
      <c r="S120" s="217"/>
      <c r="T120" s="217"/>
      <c r="U120" s="217"/>
      <c r="V120" s="217"/>
      <c r="W120" s="217"/>
      <c r="X120" s="217"/>
      <c r="Y120" s="217"/>
    </row>
    <row r="121" spans="1:25" ht="18.75">
      <c r="A121" s="163" t="s">
        <v>94</v>
      </c>
      <c r="B121" s="41" t="s">
        <v>118</v>
      </c>
      <c r="C121" s="41" t="s">
        <v>489</v>
      </c>
      <c r="D121" s="212"/>
      <c r="E121" s="212"/>
      <c r="F121" s="212"/>
      <c r="G121" s="18">
        <v>3</v>
      </c>
      <c r="H121" s="18"/>
      <c r="I121" s="18"/>
      <c r="J121" s="19"/>
      <c r="K121" s="18"/>
      <c r="L121" s="18">
        <v>3</v>
      </c>
      <c r="M121" s="18"/>
      <c r="N121" s="18"/>
      <c r="O121" s="183"/>
      <c r="P121" s="183"/>
      <c r="Q121" s="18"/>
      <c r="R121" s="183"/>
      <c r="S121" s="217"/>
      <c r="T121" s="217"/>
      <c r="U121" s="217"/>
      <c r="V121" s="217"/>
      <c r="W121" s="217"/>
      <c r="X121" s="217"/>
      <c r="Y121" s="217"/>
    </row>
    <row r="122" spans="1:25" ht="28.5" customHeight="1">
      <c r="A122" s="163" t="s">
        <v>71</v>
      </c>
      <c r="B122" s="41" t="s">
        <v>486</v>
      </c>
      <c r="C122" s="41" t="s">
        <v>489</v>
      </c>
      <c r="D122" s="212"/>
      <c r="E122" s="212"/>
      <c r="F122" s="212"/>
      <c r="G122" s="18">
        <v>57</v>
      </c>
      <c r="H122" s="18"/>
      <c r="I122" s="18"/>
      <c r="J122" s="19">
        <v>57</v>
      </c>
      <c r="K122" s="18"/>
      <c r="L122" s="18"/>
      <c r="M122" s="18"/>
      <c r="N122" s="18"/>
      <c r="O122" s="183"/>
      <c r="P122" s="183"/>
      <c r="Q122" s="18"/>
      <c r="R122" s="183"/>
      <c r="S122" s="217"/>
      <c r="T122" s="217"/>
      <c r="U122" s="217"/>
      <c r="V122" s="217"/>
      <c r="W122" s="217"/>
      <c r="X122" s="217"/>
      <c r="Y122" s="217"/>
    </row>
    <row r="123" spans="1:25" ht="29.25" customHeight="1">
      <c r="A123" s="163" t="s">
        <v>71</v>
      </c>
      <c r="B123" s="41" t="s">
        <v>486</v>
      </c>
      <c r="C123" s="41" t="s">
        <v>487</v>
      </c>
      <c r="D123" s="212"/>
      <c r="E123" s="212"/>
      <c r="F123" s="212"/>
      <c r="G123" s="19">
        <f>SUM(J123+L123+N123)</f>
        <v>300</v>
      </c>
      <c r="H123" s="18"/>
      <c r="I123" s="18"/>
      <c r="J123" s="19">
        <v>300</v>
      </c>
      <c r="K123" s="18"/>
      <c r="L123" s="18"/>
      <c r="M123" s="18"/>
      <c r="N123" s="18"/>
      <c r="O123" s="183"/>
      <c r="P123" s="184"/>
      <c r="Q123" s="18">
        <v>300</v>
      </c>
      <c r="R123" s="183"/>
      <c r="S123" s="217"/>
      <c r="T123" s="217"/>
      <c r="U123" s="217"/>
      <c r="V123" s="217"/>
      <c r="W123" s="217"/>
      <c r="X123" s="217"/>
      <c r="Y123" s="217"/>
    </row>
    <row r="124" spans="1:25" ht="26.25" customHeight="1">
      <c r="A124" s="163" t="s">
        <v>71</v>
      </c>
      <c r="B124" s="41" t="s">
        <v>486</v>
      </c>
      <c r="C124" s="165" t="s">
        <v>488</v>
      </c>
      <c r="D124" s="212"/>
      <c r="E124" s="212"/>
      <c r="F124" s="212"/>
      <c r="G124" s="60">
        <f>SUM(J124+L124+N124)</f>
        <v>3.52017</v>
      </c>
      <c r="H124" s="69"/>
      <c r="I124" s="69"/>
      <c r="J124" s="60">
        <v>3.52017</v>
      </c>
      <c r="K124" s="69"/>
      <c r="L124" s="69"/>
      <c r="M124" s="69"/>
      <c r="N124" s="69"/>
      <c r="O124" s="248"/>
      <c r="P124" s="187"/>
      <c r="Q124" s="60">
        <v>3.52017</v>
      </c>
      <c r="R124" s="183"/>
      <c r="S124" s="217"/>
      <c r="T124" s="217"/>
      <c r="U124" s="217"/>
      <c r="V124" s="217"/>
      <c r="W124" s="217"/>
      <c r="X124" s="217"/>
      <c r="Y124" s="217"/>
    </row>
    <row r="125" spans="1:25" ht="42.75" customHeight="1">
      <c r="A125" s="163" t="s">
        <v>479</v>
      </c>
      <c r="B125" s="41" t="s">
        <v>480</v>
      </c>
      <c r="C125" s="41" t="s">
        <v>489</v>
      </c>
      <c r="D125" s="212"/>
      <c r="E125" s="212"/>
      <c r="F125" s="212"/>
      <c r="G125" s="19">
        <v>2</v>
      </c>
      <c r="H125" s="18"/>
      <c r="I125" s="18"/>
      <c r="J125" s="19"/>
      <c r="K125" s="18"/>
      <c r="L125" s="18">
        <v>2</v>
      </c>
      <c r="M125" s="18"/>
      <c r="N125" s="69"/>
      <c r="O125" s="248"/>
      <c r="P125" s="187"/>
      <c r="Q125" s="19"/>
      <c r="R125" s="183"/>
      <c r="S125" s="217"/>
      <c r="T125" s="217"/>
      <c r="U125" s="217"/>
      <c r="V125" s="217"/>
      <c r="W125" s="217"/>
      <c r="X125" s="217"/>
      <c r="Y125" s="217"/>
    </row>
    <row r="126" spans="1:25" ht="111.75" customHeight="1">
      <c r="A126" s="163" t="s">
        <v>479</v>
      </c>
      <c r="B126" s="41" t="s">
        <v>480</v>
      </c>
      <c r="C126" s="125" t="s">
        <v>495</v>
      </c>
      <c r="D126" s="212"/>
      <c r="E126" s="212"/>
      <c r="F126" s="212"/>
      <c r="G126" s="60">
        <f>SUM(J126+L126+N126)</f>
        <v>71.53843</v>
      </c>
      <c r="H126" s="18"/>
      <c r="I126" s="18"/>
      <c r="J126" s="19">
        <v>20</v>
      </c>
      <c r="K126" s="18">
        <v>20</v>
      </c>
      <c r="L126" s="69">
        <v>31.53843</v>
      </c>
      <c r="M126" s="282"/>
      <c r="N126" s="225">
        <v>20</v>
      </c>
      <c r="O126" s="248"/>
      <c r="P126" s="283"/>
      <c r="Q126" s="19"/>
      <c r="R126" s="183"/>
      <c r="S126" s="217"/>
      <c r="T126" s="217"/>
      <c r="U126" s="217"/>
      <c r="V126" s="217"/>
      <c r="W126" s="217"/>
      <c r="X126" s="217"/>
      <c r="Y126" s="217"/>
    </row>
    <row r="127" spans="1:25" ht="23.25" customHeight="1">
      <c r="A127" s="163" t="s">
        <v>21</v>
      </c>
      <c r="B127" s="41" t="s">
        <v>22</v>
      </c>
      <c r="C127" s="41" t="s">
        <v>489</v>
      </c>
      <c r="D127" s="212"/>
      <c r="E127" s="212"/>
      <c r="F127" s="212"/>
      <c r="G127" s="19">
        <f>SUM(J127+L127+N127)</f>
        <v>7</v>
      </c>
      <c r="H127" s="18"/>
      <c r="I127" s="18"/>
      <c r="J127" s="19"/>
      <c r="K127" s="18"/>
      <c r="L127" s="18">
        <v>7</v>
      </c>
      <c r="M127" s="225"/>
      <c r="N127" s="225"/>
      <c r="O127" s="183"/>
      <c r="P127" s="281"/>
      <c r="Q127" s="18"/>
      <c r="R127" s="183"/>
      <c r="S127" s="217"/>
      <c r="T127" s="217"/>
      <c r="U127" s="217"/>
      <c r="V127" s="217"/>
      <c r="W127" s="217"/>
      <c r="X127" s="217"/>
      <c r="Y127" s="217"/>
    </row>
    <row r="128" spans="1:25" ht="95.25" customHeight="1">
      <c r="A128" s="163" t="s">
        <v>21</v>
      </c>
      <c r="B128" s="41" t="s">
        <v>22</v>
      </c>
      <c r="C128" s="125" t="s">
        <v>496</v>
      </c>
      <c r="D128" s="212"/>
      <c r="E128" s="212"/>
      <c r="F128" s="212"/>
      <c r="G128" s="166">
        <f>SUM(J128+O128+P128)+N128+L128</f>
        <v>8</v>
      </c>
      <c r="H128" s="18"/>
      <c r="I128" s="18"/>
      <c r="J128" s="19"/>
      <c r="K128" s="18"/>
      <c r="L128" s="18">
        <v>8</v>
      </c>
      <c r="M128" s="225"/>
      <c r="N128" s="225"/>
      <c r="O128" s="183"/>
      <c r="P128" s="281"/>
      <c r="Q128" s="18"/>
      <c r="R128" s="183"/>
      <c r="S128" s="217"/>
      <c r="T128" s="217"/>
      <c r="U128" s="217"/>
      <c r="V128" s="217"/>
      <c r="W128" s="217"/>
      <c r="X128" s="217"/>
      <c r="Y128" s="217"/>
    </row>
    <row r="129" spans="1:25" ht="111" customHeight="1">
      <c r="A129" s="163" t="s">
        <v>21</v>
      </c>
      <c r="B129" s="41" t="s">
        <v>22</v>
      </c>
      <c r="C129" s="125" t="s">
        <v>495</v>
      </c>
      <c r="D129" s="19"/>
      <c r="E129" s="19"/>
      <c r="F129" s="19"/>
      <c r="G129" s="60">
        <f>SUM(J129+L129+N129)</f>
        <v>0.46157</v>
      </c>
      <c r="H129" s="18"/>
      <c r="I129" s="18"/>
      <c r="J129" s="19"/>
      <c r="K129" s="18"/>
      <c r="L129" s="69">
        <v>0.46157</v>
      </c>
      <c r="M129" s="282"/>
      <c r="N129" s="225"/>
      <c r="O129" s="183"/>
      <c r="P129" s="281"/>
      <c r="Q129" s="18"/>
      <c r="R129" s="183"/>
      <c r="S129" s="217"/>
      <c r="T129" s="217"/>
      <c r="U129" s="217"/>
      <c r="V129" s="217"/>
      <c r="W129" s="217"/>
      <c r="X129" s="217"/>
      <c r="Y129" s="217"/>
    </row>
    <row r="130" spans="1:25" ht="37.5">
      <c r="A130" s="163" t="s">
        <v>23</v>
      </c>
      <c r="B130" s="41" t="s">
        <v>24</v>
      </c>
      <c r="C130" s="41" t="s">
        <v>489</v>
      </c>
      <c r="D130" s="19"/>
      <c r="E130" s="19"/>
      <c r="F130" s="19"/>
      <c r="G130" s="19">
        <f>SUM(J130+L130+N130)</f>
        <v>7</v>
      </c>
      <c r="H130" s="18"/>
      <c r="I130" s="18">
        <f>SUM(J130+L130+N130)</f>
        <v>7</v>
      </c>
      <c r="J130" s="18">
        <v>7</v>
      </c>
      <c r="K130" s="18"/>
      <c r="L130" s="18"/>
      <c r="M130" s="18"/>
      <c r="N130" s="18"/>
      <c r="O130" s="18">
        <f>SUM(O136+O137+O139+O140)</f>
        <v>0</v>
      </c>
      <c r="P130" s="184">
        <f>SUM(P136+P137+P139+P140)+P138</f>
        <v>0</v>
      </c>
      <c r="Q130" s="18">
        <v>7</v>
      </c>
      <c r="R130" s="183"/>
      <c r="S130" s="217"/>
      <c r="T130" s="217"/>
      <c r="U130" s="217"/>
      <c r="V130" s="217"/>
      <c r="W130" s="217"/>
      <c r="X130" s="217"/>
      <c r="Y130" s="217"/>
    </row>
    <row r="131" spans="1:25" ht="18.75" hidden="1">
      <c r="A131" s="163"/>
      <c r="B131" s="41"/>
      <c r="C131" s="41"/>
      <c r="D131" s="19"/>
      <c r="E131" s="19"/>
      <c r="F131" s="19"/>
      <c r="G131" s="284"/>
      <c r="H131" s="166"/>
      <c r="I131" s="259"/>
      <c r="J131" s="38"/>
      <c r="K131" s="225"/>
      <c r="L131" s="225"/>
      <c r="M131" s="225"/>
      <c r="N131" s="225"/>
      <c r="O131" s="281"/>
      <c r="P131" s="281"/>
      <c r="Q131" s="18"/>
      <c r="R131" s="183"/>
      <c r="S131" s="217"/>
      <c r="T131" s="217"/>
      <c r="U131" s="217"/>
      <c r="V131" s="217"/>
      <c r="W131" s="217"/>
      <c r="X131" s="217"/>
      <c r="Y131" s="217"/>
    </row>
    <row r="132" spans="1:25" ht="100.5" customHeight="1">
      <c r="A132" s="163" t="s">
        <v>43</v>
      </c>
      <c r="B132" s="41" t="s">
        <v>45</v>
      </c>
      <c r="C132" s="324" t="s">
        <v>494</v>
      </c>
      <c r="D132" s="212"/>
      <c r="E132" s="212"/>
      <c r="F132" s="212"/>
      <c r="G132" s="19">
        <f>SUM(J132+O132+P132)+N132+L132</f>
        <v>305.5</v>
      </c>
      <c r="H132" s="18"/>
      <c r="I132" s="18"/>
      <c r="J132" s="19"/>
      <c r="K132" s="18"/>
      <c r="L132" s="18"/>
      <c r="M132" s="18"/>
      <c r="N132" s="18">
        <v>305.5</v>
      </c>
      <c r="O132" s="18"/>
      <c r="P132" s="184"/>
      <c r="Q132" s="18">
        <v>305.5</v>
      </c>
      <c r="R132" s="297"/>
      <c r="S132" s="166">
        <v>305.5</v>
      </c>
      <c r="T132" s="217"/>
      <c r="U132" s="217"/>
      <c r="V132" s="217"/>
      <c r="W132" s="217"/>
      <c r="X132" s="217"/>
      <c r="Y132" s="217"/>
    </row>
    <row r="133" spans="1:25" ht="75.75" customHeight="1">
      <c r="A133" s="171">
        <v>160903</v>
      </c>
      <c r="B133" s="41" t="s">
        <v>173</v>
      </c>
      <c r="C133" s="41" t="s">
        <v>497</v>
      </c>
      <c r="D133" s="223"/>
      <c r="E133" s="223"/>
      <c r="F133" s="223"/>
      <c r="G133" s="166">
        <f>SUM(J133+O133+P133)+N133+L133</f>
        <v>40</v>
      </c>
      <c r="H133" s="166"/>
      <c r="I133" s="166"/>
      <c r="J133" s="38"/>
      <c r="K133" s="38"/>
      <c r="L133" s="38"/>
      <c r="M133" s="38"/>
      <c r="N133" s="38">
        <v>40</v>
      </c>
      <c r="O133" s="38"/>
      <c r="P133" s="256"/>
      <c r="Q133" s="38"/>
      <c r="R133" s="298"/>
      <c r="S133" s="38"/>
      <c r="T133" s="217"/>
      <c r="U133" s="217"/>
      <c r="V133" s="217"/>
      <c r="W133" s="217"/>
      <c r="X133" s="217"/>
      <c r="Y133" s="217"/>
    </row>
    <row r="134" spans="1:25" ht="18.75" hidden="1">
      <c r="A134" s="172"/>
      <c r="B134" s="124"/>
      <c r="C134" s="165"/>
      <c r="D134" s="212"/>
      <c r="E134" s="212"/>
      <c r="F134" s="212"/>
      <c r="G134" s="19"/>
      <c r="H134" s="18"/>
      <c r="I134" s="225"/>
      <c r="J134" s="225"/>
      <c r="K134" s="225"/>
      <c r="L134" s="225"/>
      <c r="M134" s="225"/>
      <c r="N134" s="225"/>
      <c r="O134" s="281"/>
      <c r="P134" s="281"/>
      <c r="Q134" s="18"/>
      <c r="R134" s="183"/>
      <c r="S134" s="217"/>
      <c r="T134" s="217"/>
      <c r="U134" s="217"/>
      <c r="V134" s="217"/>
      <c r="W134" s="217"/>
      <c r="X134" s="217"/>
      <c r="Y134" s="217"/>
    </row>
    <row r="135" spans="1:25" ht="18.75" hidden="1">
      <c r="A135" s="172"/>
      <c r="B135" s="124"/>
      <c r="C135" s="165"/>
      <c r="D135" s="223"/>
      <c r="E135" s="223"/>
      <c r="F135" s="223"/>
      <c r="G135" s="19"/>
      <c r="H135" s="19"/>
      <c r="I135" s="224"/>
      <c r="J135" s="225"/>
      <c r="K135" s="225"/>
      <c r="L135" s="225"/>
      <c r="M135" s="225"/>
      <c r="N135" s="225"/>
      <c r="O135" s="183"/>
      <c r="P135" s="183"/>
      <c r="Q135" s="18"/>
      <c r="R135" s="183"/>
      <c r="S135" s="217"/>
      <c r="T135" s="217"/>
      <c r="U135" s="217"/>
      <c r="V135" s="217"/>
      <c r="W135" s="217"/>
      <c r="X135" s="217"/>
      <c r="Y135" s="217"/>
    </row>
    <row r="136" spans="1:25" ht="18.75" hidden="1">
      <c r="A136" s="172"/>
      <c r="B136" s="124"/>
      <c r="C136" s="165"/>
      <c r="D136" s="223"/>
      <c r="E136" s="223"/>
      <c r="F136" s="223"/>
      <c r="G136" s="19"/>
      <c r="H136" s="19"/>
      <c r="I136" s="224"/>
      <c r="J136" s="225"/>
      <c r="K136" s="225"/>
      <c r="L136" s="225"/>
      <c r="M136" s="225"/>
      <c r="N136" s="225"/>
      <c r="O136" s="183"/>
      <c r="P136" s="183"/>
      <c r="Q136" s="18"/>
      <c r="R136" s="183"/>
      <c r="S136" s="217"/>
      <c r="T136" s="217"/>
      <c r="U136" s="217"/>
      <c r="V136" s="217"/>
      <c r="W136" s="217"/>
      <c r="X136" s="217"/>
      <c r="Y136" s="217"/>
    </row>
    <row r="137" spans="1:25" ht="19.5" hidden="1">
      <c r="A137" s="322"/>
      <c r="B137" s="292"/>
      <c r="C137" s="293"/>
      <c r="D137" s="40"/>
      <c r="E137" s="227"/>
      <c r="F137" s="228"/>
      <c r="G137" s="219"/>
      <c r="H137" s="219"/>
      <c r="I137" s="219"/>
      <c r="J137" s="219"/>
      <c r="K137" s="219"/>
      <c r="L137" s="219"/>
      <c r="M137" s="219"/>
      <c r="N137" s="219"/>
      <c r="O137" s="219"/>
      <c r="P137" s="222"/>
      <c r="Q137" s="18"/>
      <c r="R137" s="183"/>
      <c r="S137" s="217"/>
      <c r="T137" s="217"/>
      <c r="U137" s="217"/>
      <c r="V137" s="217"/>
      <c r="W137" s="217"/>
      <c r="X137" s="217"/>
      <c r="Y137" s="217"/>
    </row>
    <row r="138" spans="1:18" ht="18.75" hidden="1">
      <c r="A138" s="229" t="s">
        <v>485</v>
      </c>
      <c r="B138" s="229"/>
      <c r="C138" s="229"/>
      <c r="G138" s="229"/>
      <c r="H138" s="229"/>
      <c r="I138" s="229"/>
      <c r="J138" s="229"/>
      <c r="K138" s="229"/>
      <c r="L138" s="229"/>
      <c r="M138" s="229"/>
      <c r="N138" s="229"/>
      <c r="O138" s="229"/>
      <c r="P138" s="229"/>
      <c r="Q138" s="40"/>
      <c r="R138" s="229"/>
    </row>
    <row r="139" spans="1:18" ht="39" hidden="1">
      <c r="A139" s="265" t="s">
        <v>466</v>
      </c>
      <c r="B139" s="266" t="s">
        <v>148</v>
      </c>
      <c r="C139" s="266" t="s">
        <v>250</v>
      </c>
      <c r="D139" s="215"/>
      <c r="E139" s="215"/>
      <c r="F139" s="215"/>
      <c r="G139" s="216"/>
      <c r="H139" s="216"/>
      <c r="I139" s="216"/>
      <c r="J139" s="216"/>
      <c r="K139" s="216">
        <f>SUM(K142+K151+K154+K162+K165+K167+K168)</f>
        <v>0</v>
      </c>
      <c r="L139" s="216">
        <f>SUM(L142+L151+L154+L162+L165+L167+L168)</f>
        <v>0</v>
      </c>
      <c r="M139" s="216"/>
      <c r="N139" s="216">
        <f>SUM(N142+N151+N154+N162+N165+N167+N168)</f>
        <v>0</v>
      </c>
      <c r="O139" s="229"/>
      <c r="P139" s="229"/>
      <c r="Q139" s="40"/>
      <c r="R139" s="229"/>
    </row>
    <row r="140" spans="1:17" ht="18.75" hidden="1">
      <c r="A140" s="163"/>
      <c r="B140" s="41"/>
      <c r="C140" s="41"/>
      <c r="D140" s="212"/>
      <c r="E140" s="212"/>
      <c r="F140" s="212"/>
      <c r="G140" s="18"/>
      <c r="H140" s="18"/>
      <c r="I140" s="18">
        <f>SUM(J140+L140+N140+P140)</f>
        <v>0</v>
      </c>
      <c r="J140" s="19"/>
      <c r="K140" s="18"/>
      <c r="L140" s="18"/>
      <c r="M140" s="18"/>
      <c r="N140" s="18"/>
      <c r="Q140" s="304"/>
    </row>
    <row r="141" spans="1:17" ht="18.75" hidden="1">
      <c r="A141" s="163"/>
      <c r="B141" s="41"/>
      <c r="C141" s="41"/>
      <c r="D141" s="212"/>
      <c r="E141" s="212"/>
      <c r="F141" s="212"/>
      <c r="G141" s="18"/>
      <c r="H141" s="18"/>
      <c r="I141" s="18"/>
      <c r="J141" s="19"/>
      <c r="K141" s="18"/>
      <c r="L141" s="18"/>
      <c r="M141" s="18"/>
      <c r="N141" s="18"/>
      <c r="Q141" s="304"/>
    </row>
    <row r="142" spans="1:17" ht="18.75" hidden="1">
      <c r="A142" s="163"/>
      <c r="B142" s="41"/>
      <c r="C142" s="41"/>
      <c r="D142" s="212"/>
      <c r="E142" s="212"/>
      <c r="F142" s="212"/>
      <c r="G142" s="18"/>
      <c r="H142" s="18"/>
      <c r="I142" s="18"/>
      <c r="J142" s="18"/>
      <c r="K142" s="18"/>
      <c r="L142" s="18"/>
      <c r="M142" s="18"/>
      <c r="N142" s="18"/>
      <c r="Q142" s="304"/>
    </row>
    <row r="143" spans="1:17" ht="18.75" hidden="1">
      <c r="A143" s="163"/>
      <c r="B143" s="41"/>
      <c r="C143" s="41" t="s">
        <v>165</v>
      </c>
      <c r="D143" s="212"/>
      <c r="E143" s="212"/>
      <c r="F143" s="212"/>
      <c r="G143" s="18"/>
      <c r="H143" s="18"/>
      <c r="I143" s="18"/>
      <c r="J143" s="19"/>
      <c r="K143" s="18"/>
      <c r="L143" s="18"/>
      <c r="M143" s="18"/>
      <c r="N143" s="18"/>
      <c r="Q143" s="304"/>
    </row>
    <row r="144" spans="1:17" ht="18.75" hidden="1">
      <c r="A144" s="163"/>
      <c r="B144" s="41"/>
      <c r="C144" s="41" t="s">
        <v>253</v>
      </c>
      <c r="D144" s="212"/>
      <c r="E144" s="212"/>
      <c r="F144" s="212"/>
      <c r="G144" s="18"/>
      <c r="H144" s="18"/>
      <c r="I144" s="18"/>
      <c r="J144" s="19"/>
      <c r="K144" s="18"/>
      <c r="L144" s="18"/>
      <c r="M144" s="18"/>
      <c r="N144" s="18"/>
      <c r="Q144" s="304"/>
    </row>
    <row r="145" spans="1:17" ht="18.75" hidden="1">
      <c r="A145" s="163"/>
      <c r="B145" s="41"/>
      <c r="C145" s="41"/>
      <c r="D145" s="212"/>
      <c r="E145" s="212"/>
      <c r="F145" s="212"/>
      <c r="G145" s="18"/>
      <c r="H145" s="18"/>
      <c r="I145" s="18"/>
      <c r="J145" s="19"/>
      <c r="K145" s="18"/>
      <c r="L145" s="18"/>
      <c r="M145" s="18"/>
      <c r="N145" s="18"/>
      <c r="Q145" s="304"/>
    </row>
    <row r="146" spans="1:17" ht="37.5" hidden="1">
      <c r="A146" s="163"/>
      <c r="B146" s="41"/>
      <c r="C146" s="41" t="s">
        <v>254</v>
      </c>
      <c r="D146" s="212"/>
      <c r="E146" s="212"/>
      <c r="F146" s="212"/>
      <c r="G146" s="18"/>
      <c r="H146" s="18"/>
      <c r="I146" s="18"/>
      <c r="J146" s="18"/>
      <c r="K146" s="18"/>
      <c r="L146" s="18"/>
      <c r="M146" s="18"/>
      <c r="N146" s="18"/>
      <c r="Q146" s="304"/>
    </row>
    <row r="147" spans="1:17" ht="18.75" hidden="1">
      <c r="A147" s="163"/>
      <c r="B147" s="41"/>
      <c r="C147" s="41" t="s">
        <v>255</v>
      </c>
      <c r="D147" s="212"/>
      <c r="E147" s="212"/>
      <c r="F147" s="212"/>
      <c r="G147" s="18"/>
      <c r="H147" s="18"/>
      <c r="I147" s="18"/>
      <c r="J147" s="19"/>
      <c r="K147" s="18"/>
      <c r="L147" s="18"/>
      <c r="M147" s="18"/>
      <c r="N147" s="18"/>
      <c r="Q147" s="304"/>
    </row>
    <row r="148" spans="1:17" ht="18.75" hidden="1">
      <c r="A148" s="163"/>
      <c r="B148" s="41"/>
      <c r="C148" s="41"/>
      <c r="D148" s="212"/>
      <c r="E148" s="212"/>
      <c r="F148" s="212"/>
      <c r="G148" s="18"/>
      <c r="H148" s="18"/>
      <c r="I148" s="18"/>
      <c r="J148" s="19"/>
      <c r="K148" s="18"/>
      <c r="L148" s="18"/>
      <c r="M148" s="18"/>
      <c r="N148" s="18"/>
      <c r="Q148" s="304"/>
    </row>
    <row r="149" spans="1:17" ht="18.75" hidden="1">
      <c r="A149" s="163"/>
      <c r="B149" s="41"/>
      <c r="C149" s="41"/>
      <c r="D149" s="212"/>
      <c r="E149" s="212"/>
      <c r="F149" s="212"/>
      <c r="G149" s="18"/>
      <c r="H149" s="18"/>
      <c r="I149" s="18"/>
      <c r="J149" s="19"/>
      <c r="K149" s="18"/>
      <c r="L149" s="18"/>
      <c r="M149" s="18"/>
      <c r="N149" s="18"/>
      <c r="Q149" s="304"/>
    </row>
    <row r="150" spans="1:17" ht="18.75" hidden="1">
      <c r="A150" s="163"/>
      <c r="B150" s="41"/>
      <c r="C150" s="41"/>
      <c r="D150" s="212"/>
      <c r="E150" s="212"/>
      <c r="F150" s="212"/>
      <c r="G150" s="18"/>
      <c r="H150" s="18"/>
      <c r="I150" s="18"/>
      <c r="J150" s="19"/>
      <c r="K150" s="18"/>
      <c r="L150" s="18"/>
      <c r="M150" s="18"/>
      <c r="N150" s="18"/>
      <c r="Q150" s="304"/>
    </row>
    <row r="151" spans="1:17" ht="18.75" hidden="1">
      <c r="A151" s="163" t="s">
        <v>21</v>
      </c>
      <c r="B151" s="41" t="s">
        <v>22</v>
      </c>
      <c r="C151" s="41" t="s">
        <v>252</v>
      </c>
      <c r="D151" s="212"/>
      <c r="E151" s="212"/>
      <c r="F151" s="212"/>
      <c r="G151" s="18"/>
      <c r="H151" s="18"/>
      <c r="I151" s="18"/>
      <c r="J151" s="19"/>
      <c r="K151" s="18"/>
      <c r="L151" s="18"/>
      <c r="M151" s="18"/>
      <c r="N151" s="18"/>
      <c r="Q151" s="304"/>
    </row>
    <row r="152" spans="1:17" ht="18.75" hidden="1">
      <c r="A152" s="163"/>
      <c r="B152" s="41"/>
      <c r="C152" s="41" t="s">
        <v>165</v>
      </c>
      <c r="D152" s="212"/>
      <c r="E152" s="212"/>
      <c r="F152" s="212"/>
      <c r="G152" s="18"/>
      <c r="H152" s="18"/>
      <c r="I152" s="18"/>
      <c r="J152" s="19"/>
      <c r="K152" s="18"/>
      <c r="L152" s="18"/>
      <c r="M152" s="18"/>
      <c r="N152" s="18"/>
      <c r="Q152" s="304"/>
    </row>
    <row r="153" spans="1:17" ht="187.5" hidden="1">
      <c r="A153" s="163"/>
      <c r="B153" s="41"/>
      <c r="C153" s="41" t="s">
        <v>501</v>
      </c>
      <c r="D153" s="212"/>
      <c r="E153" s="212"/>
      <c r="F153" s="212"/>
      <c r="G153" s="18"/>
      <c r="H153" s="18"/>
      <c r="I153" s="18"/>
      <c r="J153" s="19"/>
      <c r="K153" s="18"/>
      <c r="L153" s="18"/>
      <c r="M153" s="18"/>
      <c r="N153" s="18"/>
      <c r="Q153" s="304"/>
    </row>
    <row r="154" spans="1:17" ht="37.5" hidden="1">
      <c r="A154" s="163" t="s">
        <v>23</v>
      </c>
      <c r="B154" s="41" t="s">
        <v>24</v>
      </c>
      <c r="C154" s="41" t="s">
        <v>252</v>
      </c>
      <c r="D154" s="212"/>
      <c r="E154" s="212"/>
      <c r="F154" s="212"/>
      <c r="G154" s="19"/>
      <c r="H154" s="19"/>
      <c r="I154" s="18"/>
      <c r="J154" s="19"/>
      <c r="K154" s="18"/>
      <c r="L154" s="18"/>
      <c r="M154" s="18"/>
      <c r="N154" s="18"/>
      <c r="Q154" s="304"/>
    </row>
    <row r="155" spans="1:17" ht="56.25" hidden="1">
      <c r="A155" s="163"/>
      <c r="B155" s="41"/>
      <c r="C155" s="41" t="s">
        <v>256</v>
      </c>
      <c r="D155" s="192"/>
      <c r="E155" s="192"/>
      <c r="F155" s="192"/>
      <c r="G155" s="19"/>
      <c r="H155" s="19"/>
      <c r="I155" s="18"/>
      <c r="J155" s="19"/>
      <c r="K155" s="18"/>
      <c r="L155" s="18"/>
      <c r="M155" s="18"/>
      <c r="N155" s="18"/>
      <c r="Q155" s="304"/>
    </row>
    <row r="156" spans="1:17" ht="18.75" hidden="1">
      <c r="A156" s="163"/>
      <c r="B156" s="41"/>
      <c r="C156" s="41"/>
      <c r="D156" s="192"/>
      <c r="E156" s="192"/>
      <c r="F156" s="192"/>
      <c r="G156" s="19"/>
      <c r="H156" s="19"/>
      <c r="I156" s="18"/>
      <c r="J156" s="19"/>
      <c r="K156" s="18"/>
      <c r="L156" s="18"/>
      <c r="M156" s="18"/>
      <c r="N156" s="18"/>
      <c r="Q156" s="304"/>
    </row>
    <row r="157" spans="1:17" ht="18.75" hidden="1">
      <c r="A157" s="163"/>
      <c r="B157" s="41"/>
      <c r="C157" s="41"/>
      <c r="D157" s="192"/>
      <c r="E157" s="192"/>
      <c r="F157" s="192"/>
      <c r="G157" s="19"/>
      <c r="H157" s="19"/>
      <c r="I157" s="18"/>
      <c r="J157" s="19"/>
      <c r="K157" s="18"/>
      <c r="L157" s="18"/>
      <c r="M157" s="18"/>
      <c r="N157" s="18"/>
      <c r="Q157" s="304"/>
    </row>
    <row r="158" spans="1:17" ht="18.75" hidden="1">
      <c r="A158" s="163"/>
      <c r="B158" s="41"/>
      <c r="C158" s="41"/>
      <c r="D158" s="192"/>
      <c r="E158" s="192"/>
      <c r="F158" s="192"/>
      <c r="G158" s="19"/>
      <c r="H158" s="19"/>
      <c r="I158" s="18"/>
      <c r="J158" s="19"/>
      <c r="K158" s="18"/>
      <c r="L158" s="18"/>
      <c r="M158" s="18"/>
      <c r="N158" s="18"/>
      <c r="Q158" s="304"/>
    </row>
    <row r="159" spans="1:17" ht="18.75" hidden="1">
      <c r="A159" s="163"/>
      <c r="B159" s="41"/>
      <c r="C159" s="41"/>
      <c r="D159" s="192"/>
      <c r="E159" s="192"/>
      <c r="F159" s="192"/>
      <c r="G159" s="19"/>
      <c r="H159" s="19"/>
      <c r="I159" s="18"/>
      <c r="J159" s="19"/>
      <c r="K159" s="18"/>
      <c r="L159" s="18"/>
      <c r="M159" s="18"/>
      <c r="N159" s="18"/>
      <c r="Q159" s="304"/>
    </row>
    <row r="160" spans="1:17" ht="18.75" hidden="1">
      <c r="A160" s="163"/>
      <c r="B160" s="41"/>
      <c r="C160" s="41"/>
      <c r="D160" s="192"/>
      <c r="E160" s="192"/>
      <c r="F160" s="192"/>
      <c r="G160" s="19"/>
      <c r="H160" s="19"/>
      <c r="I160" s="18"/>
      <c r="J160" s="19"/>
      <c r="K160" s="18"/>
      <c r="L160" s="18"/>
      <c r="M160" s="18"/>
      <c r="N160" s="18"/>
      <c r="Q160" s="304"/>
    </row>
    <row r="161" spans="1:17" ht="18.75" hidden="1">
      <c r="A161" s="41"/>
      <c r="B161" s="41"/>
      <c r="C161" s="41"/>
      <c r="D161" s="192"/>
      <c r="E161" s="192"/>
      <c r="F161" s="192"/>
      <c r="G161" s="19"/>
      <c r="H161" s="19"/>
      <c r="I161" s="18"/>
      <c r="J161" s="19"/>
      <c r="K161" s="18"/>
      <c r="L161" s="18"/>
      <c r="M161" s="18"/>
      <c r="N161" s="18"/>
      <c r="Q161" s="304"/>
    </row>
    <row r="162" spans="1:17" ht="18.75" hidden="1">
      <c r="A162" s="41"/>
      <c r="B162" s="41"/>
      <c r="C162" s="41"/>
      <c r="D162" s="192"/>
      <c r="E162" s="192"/>
      <c r="F162" s="192"/>
      <c r="G162" s="19"/>
      <c r="H162" s="19"/>
      <c r="I162" s="18"/>
      <c r="J162" s="19"/>
      <c r="K162" s="18"/>
      <c r="L162" s="18"/>
      <c r="M162" s="18"/>
      <c r="N162" s="18"/>
      <c r="Q162" s="304"/>
    </row>
    <row r="163" spans="1:17" ht="18.75" hidden="1">
      <c r="A163" s="41"/>
      <c r="B163" s="41"/>
      <c r="C163" s="41"/>
      <c r="D163" s="192"/>
      <c r="E163" s="192"/>
      <c r="F163" s="192"/>
      <c r="G163" s="19"/>
      <c r="H163" s="19"/>
      <c r="I163" s="18"/>
      <c r="J163" s="19"/>
      <c r="K163" s="18"/>
      <c r="L163" s="18"/>
      <c r="M163" s="18"/>
      <c r="N163" s="18"/>
      <c r="Q163" s="304"/>
    </row>
    <row r="164" spans="1:17" ht="18.75" hidden="1">
      <c r="A164" s="268"/>
      <c r="B164" s="269"/>
      <c r="C164" s="163"/>
      <c r="D164" s="218"/>
      <c r="E164" s="218"/>
      <c r="F164" s="218"/>
      <c r="G164" s="18"/>
      <c r="H164" s="18"/>
      <c r="I164" s="18"/>
      <c r="J164" s="18"/>
      <c r="K164" s="18"/>
      <c r="L164" s="18"/>
      <c r="M164" s="18"/>
      <c r="N164" s="18"/>
      <c r="Q164" s="304"/>
    </row>
    <row r="165" spans="1:17" ht="112.5" hidden="1">
      <c r="A165" s="41">
        <v>150101</v>
      </c>
      <c r="B165" s="41" t="s">
        <v>45</v>
      </c>
      <c r="C165" s="41" t="s">
        <v>257</v>
      </c>
      <c r="D165" s="192"/>
      <c r="E165" s="192"/>
      <c r="F165" s="192"/>
      <c r="G165" s="19"/>
      <c r="H165" s="19"/>
      <c r="I165" s="18"/>
      <c r="J165" s="19"/>
      <c r="K165" s="18"/>
      <c r="L165" s="19"/>
      <c r="M165" s="19"/>
      <c r="N165" s="18"/>
      <c r="Q165" s="304"/>
    </row>
    <row r="166" spans="1:17" ht="37.5" hidden="1">
      <c r="A166" s="41">
        <v>120201</v>
      </c>
      <c r="B166" s="41" t="s">
        <v>258</v>
      </c>
      <c r="C166" s="41" t="s">
        <v>255</v>
      </c>
      <c r="D166" s="192"/>
      <c r="E166" s="192"/>
      <c r="F166" s="192"/>
      <c r="G166" s="19"/>
      <c r="H166" s="19"/>
      <c r="I166" s="18"/>
      <c r="J166" s="19"/>
      <c r="K166" s="18"/>
      <c r="L166" s="18"/>
      <c r="M166" s="18"/>
      <c r="N166" s="18"/>
      <c r="Q166" s="304"/>
    </row>
    <row r="167" spans="1:17" ht="18.75" hidden="1">
      <c r="A167" s="268"/>
      <c r="B167" s="269"/>
      <c r="C167" s="163"/>
      <c r="D167" s="218"/>
      <c r="E167" s="218"/>
      <c r="F167" s="218"/>
      <c r="G167" s="18"/>
      <c r="H167" s="18"/>
      <c r="I167" s="18"/>
      <c r="J167" s="18"/>
      <c r="K167" s="18"/>
      <c r="L167" s="18"/>
      <c r="M167" s="18"/>
      <c r="N167" s="18"/>
      <c r="Q167" s="304"/>
    </row>
    <row r="168" spans="1:17" ht="18.75" hidden="1">
      <c r="A168" s="41"/>
      <c r="B168" s="41"/>
      <c r="C168" s="41"/>
      <c r="D168" s="192"/>
      <c r="E168" s="192"/>
      <c r="F168" s="192"/>
      <c r="G168" s="19"/>
      <c r="H168" s="19"/>
      <c r="I168" s="18"/>
      <c r="J168" s="19"/>
      <c r="K168" s="18"/>
      <c r="L168" s="18"/>
      <c r="M168" s="18"/>
      <c r="N168" s="18"/>
      <c r="Q168" s="304"/>
    </row>
    <row r="169" spans="1:17" ht="39" hidden="1">
      <c r="A169" s="265" t="s">
        <v>559</v>
      </c>
      <c r="B169" s="266" t="s">
        <v>259</v>
      </c>
      <c r="C169" s="266" t="s">
        <v>250</v>
      </c>
      <c r="D169" s="206"/>
      <c r="E169" s="206"/>
      <c r="F169" s="206"/>
      <c r="G169" s="219"/>
      <c r="H169" s="219"/>
      <c r="I169" s="219"/>
      <c r="J169" s="219"/>
      <c r="K169" s="219"/>
      <c r="L169" s="219"/>
      <c r="M169" s="219"/>
      <c r="N169" s="219"/>
      <c r="Q169" s="304"/>
    </row>
    <row r="170" spans="1:17" ht="18.75" hidden="1">
      <c r="A170" s="199">
        <v>150122</v>
      </c>
      <c r="B170" s="199" t="s">
        <v>260</v>
      </c>
      <c r="C170" s="199"/>
      <c r="D170" s="218"/>
      <c r="E170" s="218"/>
      <c r="F170" s="220"/>
      <c r="G170" s="221"/>
      <c r="H170" s="221"/>
      <c r="I170" s="18"/>
      <c r="J170" s="19"/>
      <c r="K170" s="18"/>
      <c r="L170" s="18"/>
      <c r="M170" s="18"/>
      <c r="N170" s="18"/>
      <c r="Q170" s="304"/>
    </row>
    <row r="171" spans="1:17" ht="18.75" hidden="1">
      <c r="A171" s="41"/>
      <c r="B171" s="41"/>
      <c r="C171" s="41"/>
      <c r="D171" s="212"/>
      <c r="E171" s="212"/>
      <c r="F171" s="212"/>
      <c r="G171" s="18"/>
      <c r="H171" s="18"/>
      <c r="I171" s="18"/>
      <c r="J171" s="18"/>
      <c r="K171" s="18"/>
      <c r="L171" s="18"/>
      <c r="M171" s="18"/>
      <c r="N171" s="18"/>
      <c r="Q171" s="304"/>
    </row>
    <row r="172" spans="1:17" ht="18.75" hidden="1">
      <c r="A172" s="41"/>
      <c r="B172" s="41"/>
      <c r="C172" s="41"/>
      <c r="D172" s="212"/>
      <c r="E172" s="212"/>
      <c r="F172" s="212"/>
      <c r="G172" s="18"/>
      <c r="H172" s="18"/>
      <c r="I172" s="18"/>
      <c r="J172" s="18"/>
      <c r="K172" s="18"/>
      <c r="L172" s="18"/>
      <c r="M172" s="18"/>
      <c r="N172" s="18"/>
      <c r="Q172" s="304"/>
    </row>
    <row r="173" spans="1:17" ht="18.75" hidden="1">
      <c r="A173" s="41"/>
      <c r="B173" s="41"/>
      <c r="C173" s="41"/>
      <c r="D173" s="212"/>
      <c r="E173" s="212"/>
      <c r="F173" s="212"/>
      <c r="G173" s="18"/>
      <c r="H173" s="18"/>
      <c r="I173" s="18"/>
      <c r="J173" s="18"/>
      <c r="K173" s="18"/>
      <c r="L173" s="18"/>
      <c r="M173" s="18"/>
      <c r="N173" s="18"/>
      <c r="Q173" s="304"/>
    </row>
    <row r="174" spans="1:17" ht="18.75" hidden="1">
      <c r="A174" s="41"/>
      <c r="B174" s="41"/>
      <c r="C174" s="41"/>
      <c r="D174" s="212"/>
      <c r="E174" s="212"/>
      <c r="F174" s="212"/>
      <c r="G174" s="18"/>
      <c r="H174" s="18"/>
      <c r="I174" s="18"/>
      <c r="J174" s="19"/>
      <c r="K174" s="18"/>
      <c r="L174" s="18"/>
      <c r="M174" s="18"/>
      <c r="N174" s="18"/>
      <c r="Q174" s="304"/>
    </row>
    <row r="175" spans="1:17" ht="56.25" hidden="1">
      <c r="A175" s="41"/>
      <c r="B175" s="41"/>
      <c r="C175" s="41" t="s">
        <v>261</v>
      </c>
      <c r="D175" s="212"/>
      <c r="E175" s="212"/>
      <c r="F175" s="212"/>
      <c r="G175" s="18"/>
      <c r="H175" s="18"/>
      <c r="I175" s="18"/>
      <c r="J175" s="18"/>
      <c r="K175" s="18"/>
      <c r="L175" s="18"/>
      <c r="M175" s="18"/>
      <c r="N175" s="18"/>
      <c r="Q175" s="304"/>
    </row>
    <row r="176" spans="1:17" ht="37.5" hidden="1">
      <c r="A176" s="41"/>
      <c r="B176" s="41"/>
      <c r="C176" s="41" t="s">
        <v>262</v>
      </c>
      <c r="D176" s="212"/>
      <c r="E176" s="212"/>
      <c r="F176" s="212"/>
      <c r="G176" s="18"/>
      <c r="H176" s="18"/>
      <c r="I176" s="18"/>
      <c r="J176" s="18"/>
      <c r="K176" s="18"/>
      <c r="L176" s="18"/>
      <c r="M176" s="18"/>
      <c r="N176" s="18"/>
      <c r="Q176" s="304"/>
    </row>
    <row r="177" spans="1:17" ht="37.5" hidden="1">
      <c r="A177" s="41"/>
      <c r="B177" s="41"/>
      <c r="C177" s="41" t="s">
        <v>263</v>
      </c>
      <c r="D177" s="212"/>
      <c r="E177" s="212"/>
      <c r="F177" s="212"/>
      <c r="G177" s="18"/>
      <c r="H177" s="18"/>
      <c r="I177" s="18"/>
      <c r="J177" s="18"/>
      <c r="K177" s="18"/>
      <c r="L177" s="18"/>
      <c r="M177" s="18"/>
      <c r="N177" s="18"/>
      <c r="Q177" s="304"/>
    </row>
    <row r="178" spans="1:17" ht="56.25" hidden="1">
      <c r="A178" s="41"/>
      <c r="B178" s="41"/>
      <c r="C178" s="41" t="s">
        <v>264</v>
      </c>
      <c r="D178" s="212"/>
      <c r="E178" s="212"/>
      <c r="F178" s="212"/>
      <c r="G178" s="18"/>
      <c r="H178" s="18"/>
      <c r="I178" s="18"/>
      <c r="J178" s="18"/>
      <c r="K178" s="18"/>
      <c r="L178" s="18"/>
      <c r="M178" s="18"/>
      <c r="N178" s="18"/>
      <c r="Q178" s="304"/>
    </row>
    <row r="179" spans="1:17" ht="18.75" hidden="1">
      <c r="A179" s="163"/>
      <c r="B179" s="41"/>
      <c r="C179" s="41"/>
      <c r="D179" s="212"/>
      <c r="E179" s="212"/>
      <c r="F179" s="212"/>
      <c r="G179" s="18"/>
      <c r="H179" s="18"/>
      <c r="I179" s="18"/>
      <c r="J179" s="18"/>
      <c r="K179" s="18"/>
      <c r="L179" s="18"/>
      <c r="M179" s="18"/>
      <c r="N179" s="18"/>
      <c r="Q179" s="304"/>
    </row>
    <row r="180" spans="1:17" ht="18.75" hidden="1">
      <c r="A180" s="163" t="s">
        <v>68</v>
      </c>
      <c r="B180" s="41" t="s">
        <v>265</v>
      </c>
      <c r="C180" s="320" t="s">
        <v>266</v>
      </c>
      <c r="D180" s="212"/>
      <c r="E180" s="212"/>
      <c r="F180" s="212"/>
      <c r="G180" s="18"/>
      <c r="H180" s="18"/>
      <c r="I180" s="18"/>
      <c r="J180" s="18"/>
      <c r="K180" s="18"/>
      <c r="L180" s="18"/>
      <c r="M180" s="18"/>
      <c r="N180" s="18"/>
      <c r="Q180" s="304"/>
    </row>
    <row r="181" spans="1:17" ht="18.75" hidden="1">
      <c r="A181" s="167"/>
      <c r="B181" s="48"/>
      <c r="C181" s="321"/>
      <c r="D181" s="212"/>
      <c r="E181" s="212"/>
      <c r="F181" s="212"/>
      <c r="G181" s="18"/>
      <c r="H181" s="18"/>
      <c r="I181" s="18"/>
      <c r="J181" s="18"/>
      <c r="K181" s="18"/>
      <c r="L181" s="18"/>
      <c r="M181" s="18"/>
      <c r="N181" s="18"/>
      <c r="Q181" s="304"/>
    </row>
    <row r="182" spans="1:17" ht="37.5" hidden="1">
      <c r="A182" s="330" t="s">
        <v>170</v>
      </c>
      <c r="B182" s="333" t="s">
        <v>171</v>
      </c>
      <c r="C182" s="41" t="s">
        <v>267</v>
      </c>
      <c r="D182" s="212"/>
      <c r="E182" s="212"/>
      <c r="F182" s="212"/>
      <c r="G182" s="18"/>
      <c r="H182" s="18"/>
      <c r="I182" s="18"/>
      <c r="J182" s="18"/>
      <c r="K182" s="18"/>
      <c r="L182" s="18"/>
      <c r="M182" s="18"/>
      <c r="N182" s="18"/>
      <c r="Q182" s="304"/>
    </row>
    <row r="183" spans="1:17" ht="18.75" hidden="1">
      <c r="A183" s="318"/>
      <c r="B183" s="334"/>
      <c r="C183" s="41" t="s">
        <v>268</v>
      </c>
      <c r="D183" s="212"/>
      <c r="E183" s="212"/>
      <c r="F183" s="212"/>
      <c r="G183" s="18"/>
      <c r="H183" s="18"/>
      <c r="I183" s="18"/>
      <c r="J183" s="18"/>
      <c r="K183" s="18"/>
      <c r="L183" s="18"/>
      <c r="M183" s="18"/>
      <c r="N183" s="18"/>
      <c r="Q183" s="304"/>
    </row>
    <row r="184" spans="1:17" ht="18.75" hidden="1">
      <c r="A184" s="163" t="s">
        <v>68</v>
      </c>
      <c r="B184" s="41" t="s">
        <v>265</v>
      </c>
      <c r="C184" s="41" t="s">
        <v>252</v>
      </c>
      <c r="D184" s="212"/>
      <c r="E184" s="212"/>
      <c r="F184" s="212"/>
      <c r="G184" s="18"/>
      <c r="H184" s="18"/>
      <c r="I184" s="18"/>
      <c r="J184" s="18"/>
      <c r="K184" s="18"/>
      <c r="L184" s="18"/>
      <c r="M184" s="18"/>
      <c r="N184" s="18"/>
      <c r="Q184" s="304"/>
    </row>
    <row r="185" spans="1:17" ht="18.75" hidden="1">
      <c r="A185" s="167"/>
      <c r="B185" s="48"/>
      <c r="C185" s="41" t="s">
        <v>165</v>
      </c>
      <c r="D185" s="212"/>
      <c r="E185" s="212"/>
      <c r="F185" s="212"/>
      <c r="G185" s="18"/>
      <c r="H185" s="18"/>
      <c r="I185" s="18"/>
      <c r="J185" s="18"/>
      <c r="K185" s="18"/>
      <c r="L185" s="18"/>
      <c r="M185" s="18"/>
      <c r="N185" s="18"/>
      <c r="Q185" s="304"/>
    </row>
    <row r="186" spans="1:17" ht="131.25" hidden="1">
      <c r="A186" s="163"/>
      <c r="B186" s="41"/>
      <c r="C186" s="41" t="s">
        <v>502</v>
      </c>
      <c r="D186" s="212"/>
      <c r="E186" s="212"/>
      <c r="F186" s="212"/>
      <c r="G186" s="18"/>
      <c r="H186" s="18"/>
      <c r="I186" s="18"/>
      <c r="J186" s="18"/>
      <c r="K186" s="18"/>
      <c r="L186" s="18"/>
      <c r="M186" s="18"/>
      <c r="N186" s="18"/>
      <c r="Q186" s="304"/>
    </row>
    <row r="187" spans="1:17" ht="112.5" hidden="1">
      <c r="A187" s="163"/>
      <c r="B187" s="41"/>
      <c r="C187" s="41" t="s">
        <v>269</v>
      </c>
      <c r="D187" s="212"/>
      <c r="E187" s="212"/>
      <c r="F187" s="212"/>
      <c r="G187" s="18"/>
      <c r="H187" s="18"/>
      <c r="I187" s="18"/>
      <c r="J187" s="18"/>
      <c r="K187" s="18"/>
      <c r="L187" s="18"/>
      <c r="M187" s="18"/>
      <c r="N187" s="18"/>
      <c r="Q187" s="304"/>
    </row>
    <row r="188" spans="1:17" ht="93.75" hidden="1">
      <c r="A188" s="163"/>
      <c r="B188" s="41"/>
      <c r="C188" s="41" t="s">
        <v>270</v>
      </c>
      <c r="D188" s="212"/>
      <c r="E188" s="212"/>
      <c r="F188" s="212"/>
      <c r="G188" s="18"/>
      <c r="H188" s="18"/>
      <c r="I188" s="18"/>
      <c r="J188" s="18"/>
      <c r="K188" s="18"/>
      <c r="L188" s="18"/>
      <c r="M188" s="18"/>
      <c r="N188" s="18"/>
      <c r="Q188" s="304"/>
    </row>
    <row r="189" spans="1:17" ht="75" hidden="1">
      <c r="A189" s="163"/>
      <c r="B189" s="41"/>
      <c r="C189" s="41" t="s">
        <v>271</v>
      </c>
      <c r="D189" s="212"/>
      <c r="E189" s="212"/>
      <c r="F189" s="212"/>
      <c r="G189" s="18"/>
      <c r="H189" s="18"/>
      <c r="I189" s="18"/>
      <c r="J189" s="18"/>
      <c r="K189" s="18"/>
      <c r="L189" s="18"/>
      <c r="M189" s="18"/>
      <c r="N189" s="18"/>
      <c r="Q189" s="304"/>
    </row>
    <row r="190" spans="1:17" ht="18.75" hidden="1">
      <c r="A190" s="163"/>
      <c r="B190" s="41"/>
      <c r="C190" s="41" t="s">
        <v>272</v>
      </c>
      <c r="D190" s="212"/>
      <c r="E190" s="212"/>
      <c r="F190" s="212"/>
      <c r="G190" s="18"/>
      <c r="H190" s="18"/>
      <c r="I190" s="18"/>
      <c r="J190" s="18"/>
      <c r="K190" s="18"/>
      <c r="L190" s="18"/>
      <c r="M190" s="18"/>
      <c r="N190" s="18"/>
      <c r="Q190" s="304"/>
    </row>
    <row r="191" spans="1:17" ht="18.75" hidden="1">
      <c r="A191" s="163"/>
      <c r="B191" s="41"/>
      <c r="C191" s="41" t="s">
        <v>273</v>
      </c>
      <c r="D191" s="212"/>
      <c r="E191" s="212"/>
      <c r="F191" s="212"/>
      <c r="G191" s="18"/>
      <c r="H191" s="18"/>
      <c r="I191" s="18"/>
      <c r="J191" s="18"/>
      <c r="K191" s="18"/>
      <c r="L191" s="18"/>
      <c r="M191" s="18"/>
      <c r="N191" s="18"/>
      <c r="Q191" s="304"/>
    </row>
    <row r="192" spans="1:17" ht="18.75" hidden="1">
      <c r="A192" s="163"/>
      <c r="B192" s="41"/>
      <c r="C192" s="41"/>
      <c r="D192" s="212"/>
      <c r="E192" s="212"/>
      <c r="F192" s="212"/>
      <c r="G192" s="18"/>
      <c r="H192" s="18"/>
      <c r="I192" s="18"/>
      <c r="J192" s="18"/>
      <c r="K192" s="18"/>
      <c r="L192" s="18"/>
      <c r="M192" s="18"/>
      <c r="N192" s="18"/>
      <c r="Q192" s="304"/>
    </row>
    <row r="193" spans="1:17" ht="18.75" hidden="1">
      <c r="A193" s="163"/>
      <c r="B193" s="41"/>
      <c r="C193" s="41"/>
      <c r="D193" s="212"/>
      <c r="E193" s="212"/>
      <c r="F193" s="212"/>
      <c r="G193" s="18"/>
      <c r="H193" s="18"/>
      <c r="I193" s="18"/>
      <c r="J193" s="18"/>
      <c r="K193" s="18"/>
      <c r="L193" s="18"/>
      <c r="M193" s="18"/>
      <c r="N193" s="18"/>
      <c r="Q193" s="304"/>
    </row>
    <row r="194" spans="1:17" ht="18.75" hidden="1">
      <c r="A194" s="163"/>
      <c r="B194" s="41"/>
      <c r="C194" s="41" t="s">
        <v>274</v>
      </c>
      <c r="D194" s="212"/>
      <c r="E194" s="212"/>
      <c r="F194" s="212"/>
      <c r="G194" s="18"/>
      <c r="H194" s="18"/>
      <c r="I194" s="18"/>
      <c r="J194" s="18"/>
      <c r="K194" s="18"/>
      <c r="L194" s="18"/>
      <c r="M194" s="18"/>
      <c r="N194" s="18"/>
      <c r="Q194" s="304"/>
    </row>
    <row r="195" spans="1:17" ht="18.75" hidden="1">
      <c r="A195" s="163"/>
      <c r="B195" s="41"/>
      <c r="C195" s="41"/>
      <c r="D195" s="212"/>
      <c r="E195" s="212"/>
      <c r="F195" s="212"/>
      <c r="G195" s="18"/>
      <c r="H195" s="18"/>
      <c r="I195" s="18"/>
      <c r="J195" s="18"/>
      <c r="K195" s="18"/>
      <c r="L195" s="18"/>
      <c r="M195" s="18"/>
      <c r="N195" s="18"/>
      <c r="Q195" s="304"/>
    </row>
    <row r="196" spans="1:17" ht="18.75" hidden="1">
      <c r="A196" s="163"/>
      <c r="B196" s="41"/>
      <c r="C196" s="41"/>
      <c r="D196" s="212"/>
      <c r="E196" s="212"/>
      <c r="F196" s="212"/>
      <c r="G196" s="18"/>
      <c r="H196" s="18"/>
      <c r="I196" s="18"/>
      <c r="J196" s="18"/>
      <c r="K196" s="18"/>
      <c r="L196" s="18"/>
      <c r="M196" s="18"/>
      <c r="N196" s="18"/>
      <c r="Q196" s="304"/>
    </row>
    <row r="197" spans="1:17" ht="18.75" hidden="1">
      <c r="A197" s="163" t="s">
        <v>275</v>
      </c>
      <c r="B197" s="41" t="s">
        <v>260</v>
      </c>
      <c r="C197" s="41"/>
      <c r="D197" s="212"/>
      <c r="E197" s="212"/>
      <c r="F197" s="212"/>
      <c r="G197" s="18"/>
      <c r="H197" s="18"/>
      <c r="I197" s="18"/>
      <c r="J197" s="18"/>
      <c r="K197" s="18"/>
      <c r="L197" s="18"/>
      <c r="M197" s="18"/>
      <c r="N197" s="18"/>
      <c r="Q197" s="304"/>
    </row>
    <row r="198" spans="1:17" ht="75" hidden="1">
      <c r="A198" s="163" t="s">
        <v>276</v>
      </c>
      <c r="B198" s="41" t="s">
        <v>290</v>
      </c>
      <c r="C198" s="41"/>
      <c r="D198" s="212"/>
      <c r="E198" s="212"/>
      <c r="F198" s="212"/>
      <c r="G198" s="18"/>
      <c r="H198" s="18"/>
      <c r="I198" s="18"/>
      <c r="J198" s="18"/>
      <c r="K198" s="18"/>
      <c r="L198" s="18"/>
      <c r="M198" s="18"/>
      <c r="N198" s="18"/>
      <c r="Q198" s="304"/>
    </row>
    <row r="199" spans="1:17" ht="56.25" hidden="1">
      <c r="A199" s="163" t="s">
        <v>74</v>
      </c>
      <c r="B199" s="41" t="s">
        <v>153</v>
      </c>
      <c r="C199" s="41"/>
      <c r="D199" s="212"/>
      <c r="E199" s="212"/>
      <c r="F199" s="212"/>
      <c r="G199" s="18"/>
      <c r="H199" s="18"/>
      <c r="I199" s="18"/>
      <c r="J199" s="18"/>
      <c r="K199" s="18"/>
      <c r="L199" s="18"/>
      <c r="M199" s="18"/>
      <c r="N199" s="18"/>
      <c r="Q199" s="304"/>
    </row>
    <row r="200" spans="1:17" ht="37.5" hidden="1">
      <c r="A200" s="163" t="s">
        <v>539</v>
      </c>
      <c r="B200" s="41" t="s">
        <v>148</v>
      </c>
      <c r="C200" s="41"/>
      <c r="D200" s="212"/>
      <c r="E200" s="212"/>
      <c r="F200" s="212"/>
      <c r="G200" s="18"/>
      <c r="H200" s="18"/>
      <c r="I200" s="18"/>
      <c r="J200" s="18"/>
      <c r="K200" s="18"/>
      <c r="L200" s="18"/>
      <c r="M200" s="18"/>
      <c r="N200" s="18"/>
      <c r="Q200" s="304"/>
    </row>
    <row r="201" spans="1:17" ht="18.75" hidden="1">
      <c r="A201" s="163"/>
      <c r="B201" s="41"/>
      <c r="C201" s="41"/>
      <c r="D201" s="212"/>
      <c r="E201" s="212"/>
      <c r="F201" s="212"/>
      <c r="G201" s="18"/>
      <c r="H201" s="18"/>
      <c r="I201" s="18"/>
      <c r="J201" s="18"/>
      <c r="K201" s="18"/>
      <c r="L201" s="18"/>
      <c r="M201" s="18"/>
      <c r="N201" s="18"/>
      <c r="Q201" s="304"/>
    </row>
    <row r="202" spans="1:17" ht="18.75" hidden="1">
      <c r="A202" s="163"/>
      <c r="B202" s="41"/>
      <c r="C202" s="41"/>
      <c r="D202" s="212"/>
      <c r="E202" s="212"/>
      <c r="F202" s="212"/>
      <c r="G202" s="18"/>
      <c r="H202" s="18"/>
      <c r="I202" s="18"/>
      <c r="J202" s="18"/>
      <c r="K202" s="18"/>
      <c r="L202" s="18"/>
      <c r="M202" s="18"/>
      <c r="N202" s="18"/>
      <c r="Q202" s="304"/>
    </row>
    <row r="203" spans="1:17" ht="18.75" hidden="1">
      <c r="A203" s="163"/>
      <c r="B203" s="41"/>
      <c r="C203" s="41"/>
      <c r="D203" s="212"/>
      <c r="E203" s="212"/>
      <c r="F203" s="212"/>
      <c r="G203" s="19"/>
      <c r="H203" s="19"/>
      <c r="I203" s="18"/>
      <c r="J203" s="18"/>
      <c r="K203" s="18"/>
      <c r="L203" s="18"/>
      <c r="M203" s="18"/>
      <c r="N203" s="18"/>
      <c r="Q203" s="304"/>
    </row>
    <row r="204" spans="1:17" ht="75" hidden="1">
      <c r="A204" s="163" t="s">
        <v>116</v>
      </c>
      <c r="B204" s="41" t="s">
        <v>151</v>
      </c>
      <c r="C204" s="41"/>
      <c r="D204" s="212"/>
      <c r="E204" s="212"/>
      <c r="F204" s="212"/>
      <c r="G204" s="19"/>
      <c r="H204" s="19"/>
      <c r="I204" s="18"/>
      <c r="J204" s="18"/>
      <c r="K204" s="18"/>
      <c r="L204" s="18"/>
      <c r="M204" s="18"/>
      <c r="N204" s="18"/>
      <c r="Q204" s="304"/>
    </row>
    <row r="205" spans="1:17" ht="37.5" hidden="1">
      <c r="A205" s="163" t="s">
        <v>291</v>
      </c>
      <c r="B205" s="41" t="s">
        <v>292</v>
      </c>
      <c r="C205" s="41"/>
      <c r="D205" s="212"/>
      <c r="E205" s="212"/>
      <c r="F205" s="212"/>
      <c r="G205" s="19"/>
      <c r="H205" s="19"/>
      <c r="I205" s="18"/>
      <c r="J205" s="18"/>
      <c r="K205" s="18"/>
      <c r="L205" s="18"/>
      <c r="M205" s="18"/>
      <c r="N205" s="18"/>
      <c r="Q205" s="304"/>
    </row>
    <row r="206" spans="1:17" ht="56.25" hidden="1">
      <c r="A206" s="163" t="s">
        <v>78</v>
      </c>
      <c r="B206" s="41" t="s">
        <v>208</v>
      </c>
      <c r="C206" s="41"/>
      <c r="D206" s="212"/>
      <c r="E206" s="212"/>
      <c r="F206" s="212"/>
      <c r="G206" s="19"/>
      <c r="H206" s="19"/>
      <c r="I206" s="18"/>
      <c r="J206" s="18"/>
      <c r="K206" s="18"/>
      <c r="L206" s="18"/>
      <c r="M206" s="18"/>
      <c r="N206" s="18"/>
      <c r="Q206" s="304"/>
    </row>
    <row r="207" spans="1:17" ht="18.75" hidden="1">
      <c r="A207" s="163"/>
      <c r="B207" s="41"/>
      <c r="C207" s="41"/>
      <c r="D207" s="212"/>
      <c r="E207" s="212"/>
      <c r="F207" s="212"/>
      <c r="G207" s="19"/>
      <c r="H207" s="19"/>
      <c r="I207" s="18"/>
      <c r="J207" s="18"/>
      <c r="K207" s="18"/>
      <c r="L207" s="18"/>
      <c r="M207" s="18"/>
      <c r="N207" s="18"/>
      <c r="Q207" s="304"/>
    </row>
    <row r="208" spans="1:17" ht="18.75" hidden="1">
      <c r="A208" s="163" t="s">
        <v>170</v>
      </c>
      <c r="B208" s="163" t="s">
        <v>171</v>
      </c>
      <c r="C208" s="41" t="s">
        <v>293</v>
      </c>
      <c r="D208" s="212"/>
      <c r="E208" s="212"/>
      <c r="F208" s="212"/>
      <c r="G208" s="19"/>
      <c r="H208" s="19"/>
      <c r="I208" s="18"/>
      <c r="J208" s="18"/>
      <c r="K208" s="18"/>
      <c r="L208" s="18"/>
      <c r="M208" s="18"/>
      <c r="N208" s="18"/>
      <c r="Q208" s="304"/>
    </row>
    <row r="209" spans="1:17" ht="18.75" hidden="1">
      <c r="A209" s="163"/>
      <c r="B209" s="163"/>
      <c r="C209" s="41" t="s">
        <v>476</v>
      </c>
      <c r="D209" s="212"/>
      <c r="E209" s="212"/>
      <c r="F209" s="212"/>
      <c r="G209" s="19"/>
      <c r="H209" s="19"/>
      <c r="I209" s="18"/>
      <c r="J209" s="18"/>
      <c r="K209" s="18"/>
      <c r="L209" s="18"/>
      <c r="M209" s="18"/>
      <c r="N209" s="18"/>
      <c r="Q209" s="304"/>
    </row>
    <row r="210" spans="1:17" ht="18.75" hidden="1">
      <c r="A210" s="163"/>
      <c r="B210" s="163"/>
      <c r="C210" s="41" t="s">
        <v>294</v>
      </c>
      <c r="D210" s="212"/>
      <c r="E210" s="212"/>
      <c r="F210" s="212"/>
      <c r="G210" s="19"/>
      <c r="H210" s="19"/>
      <c r="I210" s="18"/>
      <c r="J210" s="18"/>
      <c r="K210" s="18"/>
      <c r="L210" s="18"/>
      <c r="M210" s="18"/>
      <c r="N210" s="18"/>
      <c r="Q210" s="304"/>
    </row>
    <row r="211" spans="1:17" ht="18.75" hidden="1">
      <c r="A211" s="163"/>
      <c r="B211" s="163"/>
      <c r="C211" s="41" t="s">
        <v>255</v>
      </c>
      <c r="D211" s="212"/>
      <c r="E211" s="212"/>
      <c r="F211" s="212"/>
      <c r="G211" s="19"/>
      <c r="H211" s="19"/>
      <c r="I211" s="18"/>
      <c r="J211" s="18"/>
      <c r="K211" s="18"/>
      <c r="L211" s="18"/>
      <c r="M211" s="18"/>
      <c r="N211" s="18"/>
      <c r="Q211" s="304"/>
    </row>
    <row r="212" spans="1:17" ht="18.75" hidden="1">
      <c r="A212" s="163"/>
      <c r="B212" s="41"/>
      <c r="C212" s="41"/>
      <c r="D212" s="212"/>
      <c r="E212" s="212"/>
      <c r="F212" s="212"/>
      <c r="G212" s="18"/>
      <c r="H212" s="18"/>
      <c r="I212" s="51"/>
      <c r="J212" s="18"/>
      <c r="K212" s="18"/>
      <c r="L212" s="18"/>
      <c r="M212" s="18"/>
      <c r="N212" s="18"/>
      <c r="Q212" s="304"/>
    </row>
    <row r="213" spans="1:17" ht="75" hidden="1">
      <c r="A213" s="163" t="s">
        <v>275</v>
      </c>
      <c r="B213" s="41" t="s">
        <v>260</v>
      </c>
      <c r="C213" s="41" t="s">
        <v>295</v>
      </c>
      <c r="D213" s="212"/>
      <c r="E213" s="212"/>
      <c r="F213" s="212"/>
      <c r="G213" s="18"/>
      <c r="H213" s="18"/>
      <c r="I213" s="18"/>
      <c r="J213" s="18"/>
      <c r="K213" s="18"/>
      <c r="L213" s="18"/>
      <c r="M213" s="18"/>
      <c r="N213" s="18"/>
      <c r="Q213" s="304"/>
    </row>
    <row r="214" spans="1:17" ht="56.25" hidden="1">
      <c r="A214" s="163" t="s">
        <v>275</v>
      </c>
      <c r="B214" s="41" t="s">
        <v>260</v>
      </c>
      <c r="C214" s="41" t="s">
        <v>296</v>
      </c>
      <c r="D214" s="212"/>
      <c r="E214" s="212"/>
      <c r="F214" s="212"/>
      <c r="G214" s="18"/>
      <c r="H214" s="18"/>
      <c r="I214" s="18"/>
      <c r="J214" s="18"/>
      <c r="K214" s="18"/>
      <c r="L214" s="18"/>
      <c r="M214" s="18"/>
      <c r="N214" s="18"/>
      <c r="Q214" s="304"/>
    </row>
    <row r="215" spans="1:17" ht="56.25" hidden="1">
      <c r="A215" s="163" t="s">
        <v>275</v>
      </c>
      <c r="B215" s="41" t="s">
        <v>260</v>
      </c>
      <c r="C215" s="41" t="s">
        <v>297</v>
      </c>
      <c r="D215" s="212"/>
      <c r="E215" s="212"/>
      <c r="F215" s="212"/>
      <c r="G215" s="19"/>
      <c r="H215" s="19"/>
      <c r="I215" s="18"/>
      <c r="J215" s="19"/>
      <c r="K215" s="18"/>
      <c r="L215" s="18"/>
      <c r="M215" s="18"/>
      <c r="N215" s="18"/>
      <c r="Q215" s="304"/>
    </row>
    <row r="216" spans="1:17" ht="78" hidden="1">
      <c r="A216" s="265" t="s">
        <v>276</v>
      </c>
      <c r="B216" s="266" t="s">
        <v>298</v>
      </c>
      <c r="C216" s="266" t="s">
        <v>250</v>
      </c>
      <c r="D216" s="207"/>
      <c r="E216" s="207"/>
      <c r="F216" s="207"/>
      <c r="G216" s="219"/>
      <c r="H216" s="219"/>
      <c r="I216" s="219"/>
      <c r="J216" s="219"/>
      <c r="K216" s="219"/>
      <c r="L216" s="219"/>
      <c r="M216" s="219"/>
      <c r="N216" s="219"/>
      <c r="Q216" s="304"/>
    </row>
    <row r="217" spans="1:17" ht="56.25" hidden="1">
      <c r="A217" s="163" t="s">
        <v>74</v>
      </c>
      <c r="B217" s="41" t="s">
        <v>153</v>
      </c>
      <c r="C217" s="41" t="s">
        <v>299</v>
      </c>
      <c r="D217" s="212"/>
      <c r="E217" s="212"/>
      <c r="F217" s="212"/>
      <c r="G217" s="18"/>
      <c r="H217" s="18"/>
      <c r="I217" s="18"/>
      <c r="J217" s="18"/>
      <c r="K217" s="18"/>
      <c r="L217" s="18"/>
      <c r="M217" s="18"/>
      <c r="N217" s="18"/>
      <c r="Q217" s="304"/>
    </row>
    <row r="218" spans="1:17" ht="37.5" hidden="1">
      <c r="A218" s="163" t="s">
        <v>300</v>
      </c>
      <c r="B218" s="41" t="s">
        <v>301</v>
      </c>
      <c r="C218" s="41" t="s">
        <v>302</v>
      </c>
      <c r="D218" s="212"/>
      <c r="E218" s="212"/>
      <c r="F218" s="212"/>
      <c r="G218" s="18"/>
      <c r="H218" s="18"/>
      <c r="I218" s="18"/>
      <c r="J218" s="18"/>
      <c r="K218" s="18"/>
      <c r="L218" s="18"/>
      <c r="M218" s="18"/>
      <c r="N218" s="18"/>
      <c r="Q218" s="304"/>
    </row>
    <row r="219" spans="1:17" ht="18.75" hidden="1">
      <c r="A219" s="163"/>
      <c r="B219" s="41"/>
      <c r="C219" s="41"/>
      <c r="D219" s="212"/>
      <c r="E219" s="212"/>
      <c r="F219" s="212"/>
      <c r="G219" s="19"/>
      <c r="H219" s="19"/>
      <c r="I219" s="18"/>
      <c r="J219" s="18"/>
      <c r="K219" s="18"/>
      <c r="L219" s="18"/>
      <c r="M219" s="18"/>
      <c r="N219" s="18"/>
      <c r="Q219" s="304"/>
    </row>
    <row r="220" spans="1:17" ht="18.75" hidden="1">
      <c r="A220" s="163"/>
      <c r="B220" s="41"/>
      <c r="C220" s="41"/>
      <c r="D220" s="212"/>
      <c r="E220" s="212"/>
      <c r="F220" s="212"/>
      <c r="G220" s="19"/>
      <c r="H220" s="19"/>
      <c r="I220" s="18"/>
      <c r="J220" s="18"/>
      <c r="K220" s="18"/>
      <c r="L220" s="18"/>
      <c r="M220" s="18"/>
      <c r="N220" s="18"/>
      <c r="Q220" s="304"/>
    </row>
    <row r="221" spans="1:17" ht="58.5" hidden="1">
      <c r="A221" s="265" t="s">
        <v>291</v>
      </c>
      <c r="B221" s="266" t="s">
        <v>303</v>
      </c>
      <c r="C221" s="266" t="s">
        <v>250</v>
      </c>
      <c r="D221" s="207"/>
      <c r="E221" s="207"/>
      <c r="F221" s="207"/>
      <c r="G221" s="216"/>
      <c r="H221" s="216"/>
      <c r="I221" s="219"/>
      <c r="J221" s="216"/>
      <c r="K221" s="179"/>
      <c r="L221" s="18"/>
      <c r="M221" s="18"/>
      <c r="N221" s="18"/>
      <c r="Q221" s="304"/>
    </row>
    <row r="222" spans="1:17" ht="56.25" hidden="1">
      <c r="A222" s="163" t="s">
        <v>78</v>
      </c>
      <c r="B222" s="41" t="s">
        <v>208</v>
      </c>
      <c r="C222" s="41" t="s">
        <v>251</v>
      </c>
      <c r="D222" s="212"/>
      <c r="E222" s="212"/>
      <c r="F222" s="212"/>
      <c r="G222" s="19"/>
      <c r="H222" s="19"/>
      <c r="I222" s="18"/>
      <c r="J222" s="19"/>
      <c r="K222" s="18"/>
      <c r="L222" s="18"/>
      <c r="M222" s="18"/>
      <c r="N222" s="18"/>
      <c r="Q222" s="304"/>
    </row>
    <row r="223" spans="1:17" ht="18.75" hidden="1">
      <c r="A223" s="163"/>
      <c r="B223" s="41"/>
      <c r="C223" s="41"/>
      <c r="D223" s="212"/>
      <c r="E223" s="212"/>
      <c r="F223" s="212"/>
      <c r="G223" s="19"/>
      <c r="H223" s="19"/>
      <c r="I223" s="18"/>
      <c r="J223" s="19"/>
      <c r="K223" s="18"/>
      <c r="L223" s="18"/>
      <c r="M223" s="18"/>
      <c r="N223" s="18"/>
      <c r="Q223" s="304"/>
    </row>
    <row r="224" spans="1:17" ht="18.75" hidden="1">
      <c r="A224" s="163"/>
      <c r="B224" s="41"/>
      <c r="C224" s="271"/>
      <c r="D224" s="212"/>
      <c r="E224" s="212"/>
      <c r="F224" s="212"/>
      <c r="G224" s="19"/>
      <c r="H224" s="19"/>
      <c r="I224" s="18"/>
      <c r="J224" s="19"/>
      <c r="K224" s="18"/>
      <c r="L224" s="18"/>
      <c r="M224" s="18"/>
      <c r="N224" s="18"/>
      <c r="Q224" s="304"/>
    </row>
    <row r="225" spans="1:17" ht="58.5" hidden="1">
      <c r="A225" s="265" t="s">
        <v>572</v>
      </c>
      <c r="B225" s="266" t="s">
        <v>304</v>
      </c>
      <c r="C225" s="266" t="s">
        <v>250</v>
      </c>
      <c r="D225" s="206"/>
      <c r="E225" s="206"/>
      <c r="F225" s="206"/>
      <c r="G225" s="219"/>
      <c r="H225" s="219"/>
      <c r="I225" s="219"/>
      <c r="J225" s="219"/>
      <c r="K225" s="219"/>
      <c r="L225" s="219"/>
      <c r="M225" s="219"/>
      <c r="N225" s="219"/>
      <c r="Q225" s="304"/>
    </row>
    <row r="226" spans="1:17" ht="18.75" hidden="1">
      <c r="A226" s="272"/>
      <c r="B226" s="244"/>
      <c r="C226" s="41" t="s">
        <v>476</v>
      </c>
      <c r="D226" s="218"/>
      <c r="E226" s="218"/>
      <c r="F226" s="218"/>
      <c r="G226" s="51"/>
      <c r="H226" s="51"/>
      <c r="I226" s="18"/>
      <c r="J226" s="18"/>
      <c r="K226" s="18"/>
      <c r="L226" s="18"/>
      <c r="M226" s="18"/>
      <c r="N226" s="18"/>
      <c r="Q226" s="304"/>
    </row>
    <row r="227" spans="1:17" ht="75" hidden="1">
      <c r="A227" s="244">
        <v>250380</v>
      </c>
      <c r="B227" s="244" t="s">
        <v>145</v>
      </c>
      <c r="C227" s="41" t="s">
        <v>503</v>
      </c>
      <c r="D227" s="218"/>
      <c r="E227" s="218"/>
      <c r="F227" s="218"/>
      <c r="G227" s="18"/>
      <c r="H227" s="18"/>
      <c r="I227" s="18"/>
      <c r="J227" s="18"/>
      <c r="K227" s="18"/>
      <c r="L227" s="18"/>
      <c r="M227" s="18"/>
      <c r="N227" s="18"/>
      <c r="Q227" s="304"/>
    </row>
    <row r="228" spans="1:17" ht="56.25" hidden="1">
      <c r="A228" s="244">
        <v>250380</v>
      </c>
      <c r="B228" s="244" t="s">
        <v>145</v>
      </c>
      <c r="C228" s="41" t="s">
        <v>305</v>
      </c>
      <c r="D228" s="218"/>
      <c r="E228" s="218"/>
      <c r="F228" s="218"/>
      <c r="G228" s="18"/>
      <c r="H228" s="18"/>
      <c r="I228" s="18"/>
      <c r="J228" s="18"/>
      <c r="K228" s="18"/>
      <c r="L228" s="18"/>
      <c r="M228" s="18"/>
      <c r="N228" s="18"/>
      <c r="Q228" s="304"/>
    </row>
    <row r="229" spans="1:17" ht="56.25" hidden="1">
      <c r="A229" s="244">
        <v>250380</v>
      </c>
      <c r="B229" s="244" t="s">
        <v>145</v>
      </c>
      <c r="C229" s="41" t="s">
        <v>306</v>
      </c>
      <c r="D229" s="218"/>
      <c r="E229" s="218"/>
      <c r="F229" s="218"/>
      <c r="G229" s="18"/>
      <c r="H229" s="18"/>
      <c r="I229" s="18"/>
      <c r="J229" s="18"/>
      <c r="K229" s="18"/>
      <c r="L229" s="18"/>
      <c r="M229" s="18"/>
      <c r="N229" s="18"/>
      <c r="Q229" s="304"/>
    </row>
    <row r="230" spans="1:17" ht="56.25" hidden="1">
      <c r="A230" s="244">
        <v>250380</v>
      </c>
      <c r="B230" s="244" t="s">
        <v>145</v>
      </c>
      <c r="C230" s="277" t="s">
        <v>307</v>
      </c>
      <c r="D230" s="218"/>
      <c r="E230" s="218"/>
      <c r="F230" s="218"/>
      <c r="G230" s="18"/>
      <c r="H230" s="18"/>
      <c r="I230" s="18"/>
      <c r="J230" s="18"/>
      <c r="K230" s="18"/>
      <c r="L230" s="18"/>
      <c r="M230" s="18"/>
      <c r="N230" s="18"/>
      <c r="Q230" s="304"/>
    </row>
    <row r="231" spans="1:17" ht="56.25" hidden="1">
      <c r="A231" s="244">
        <v>250380</v>
      </c>
      <c r="B231" s="244" t="s">
        <v>145</v>
      </c>
      <c r="C231" s="41" t="s">
        <v>308</v>
      </c>
      <c r="D231" s="218"/>
      <c r="E231" s="218"/>
      <c r="F231" s="218"/>
      <c r="G231" s="18"/>
      <c r="H231" s="18"/>
      <c r="I231" s="18"/>
      <c r="J231" s="18"/>
      <c r="K231" s="18"/>
      <c r="L231" s="18"/>
      <c r="M231" s="18"/>
      <c r="N231" s="18"/>
      <c r="Q231" s="304"/>
    </row>
    <row r="232" spans="1:17" ht="75" hidden="1">
      <c r="A232" s="244">
        <v>250380</v>
      </c>
      <c r="B232" s="244" t="s">
        <v>145</v>
      </c>
      <c r="C232" s="277" t="s">
        <v>504</v>
      </c>
      <c r="D232" s="218"/>
      <c r="E232" s="218"/>
      <c r="F232" s="218"/>
      <c r="G232" s="18"/>
      <c r="H232" s="18"/>
      <c r="I232" s="18"/>
      <c r="J232" s="18"/>
      <c r="K232" s="18"/>
      <c r="L232" s="18"/>
      <c r="M232" s="18"/>
      <c r="N232" s="18"/>
      <c r="Q232" s="304"/>
    </row>
    <row r="233" spans="1:17" ht="93.75" hidden="1">
      <c r="A233" s="244">
        <v>250380</v>
      </c>
      <c r="B233" s="244" t="s">
        <v>145</v>
      </c>
      <c r="C233" s="41" t="s">
        <v>309</v>
      </c>
      <c r="D233" s="218"/>
      <c r="E233" s="218"/>
      <c r="F233" s="218"/>
      <c r="G233" s="18"/>
      <c r="H233" s="18"/>
      <c r="I233" s="18"/>
      <c r="J233" s="18"/>
      <c r="K233" s="18"/>
      <c r="L233" s="18"/>
      <c r="M233" s="18"/>
      <c r="N233" s="18"/>
      <c r="Q233" s="304"/>
    </row>
    <row r="234" spans="1:17" ht="112.5" hidden="1">
      <c r="A234" s="244">
        <v>250380</v>
      </c>
      <c r="B234" s="244" t="s">
        <v>145</v>
      </c>
      <c r="C234" s="125" t="s">
        <v>310</v>
      </c>
      <c r="D234" s="218"/>
      <c r="E234" s="218"/>
      <c r="F234" s="218"/>
      <c r="G234" s="18"/>
      <c r="H234" s="18"/>
      <c r="I234" s="18"/>
      <c r="J234" s="18"/>
      <c r="K234" s="18"/>
      <c r="L234" s="18"/>
      <c r="M234" s="18"/>
      <c r="N234" s="18"/>
      <c r="Q234" s="304"/>
    </row>
    <row r="235" spans="1:17" ht="56.25" hidden="1">
      <c r="A235" s="244">
        <v>250324</v>
      </c>
      <c r="B235" s="244" t="s">
        <v>311</v>
      </c>
      <c r="C235" s="125" t="s">
        <v>312</v>
      </c>
      <c r="D235" s="218"/>
      <c r="E235" s="218"/>
      <c r="F235" s="218"/>
      <c r="G235" s="19"/>
      <c r="H235" s="19"/>
      <c r="I235" s="18"/>
      <c r="J235" s="18"/>
      <c r="K235" s="18"/>
      <c r="L235" s="18"/>
      <c r="M235" s="18"/>
      <c r="N235" s="18"/>
      <c r="Q235" s="304"/>
    </row>
    <row r="236" spans="1:17" ht="56.25" hidden="1">
      <c r="A236" s="244">
        <v>250324</v>
      </c>
      <c r="B236" s="244" t="s">
        <v>311</v>
      </c>
      <c r="C236" s="41" t="s">
        <v>313</v>
      </c>
      <c r="D236" s="212"/>
      <c r="E236" s="212"/>
      <c r="F236" s="212"/>
      <c r="G236" s="18"/>
      <c r="H236" s="18"/>
      <c r="I236" s="18"/>
      <c r="J236" s="18"/>
      <c r="K236" s="18"/>
      <c r="L236" s="18"/>
      <c r="M236" s="18"/>
      <c r="N236" s="18"/>
      <c r="Q236" s="304"/>
    </row>
    <row r="237" spans="1:17" ht="18.75" hidden="1">
      <c r="A237" s="319"/>
      <c r="B237" s="244"/>
      <c r="C237" s="276"/>
      <c r="D237" s="198"/>
      <c r="E237" s="198"/>
      <c r="F237" s="198"/>
      <c r="G237" s="18"/>
      <c r="H237" s="18"/>
      <c r="I237" s="18"/>
      <c r="J237" s="18"/>
      <c r="K237" s="18"/>
      <c r="L237" s="18"/>
      <c r="M237" s="18"/>
      <c r="N237" s="18"/>
      <c r="Q237" s="304"/>
    </row>
    <row r="238" spans="1:17" ht="18.75" hidden="1">
      <c r="A238" s="319"/>
      <c r="B238" s="244"/>
      <c r="C238" s="41"/>
      <c r="D238" s="223"/>
      <c r="E238" s="223"/>
      <c r="F238" s="223"/>
      <c r="G238" s="19"/>
      <c r="H238" s="19"/>
      <c r="I238" s="19"/>
      <c r="J238" s="18"/>
      <c r="K238" s="18"/>
      <c r="L238" s="18"/>
      <c r="M238" s="18"/>
      <c r="N238" s="18"/>
      <c r="Q238" s="304"/>
    </row>
    <row r="239" spans="1:17" ht="18.75" hidden="1">
      <c r="A239" s="319"/>
      <c r="B239" s="244"/>
      <c r="C239" s="277" t="s">
        <v>314</v>
      </c>
      <c r="D239" s="223"/>
      <c r="E239" s="223"/>
      <c r="F239" s="223"/>
      <c r="G239" s="19"/>
      <c r="H239" s="19"/>
      <c r="I239" s="19"/>
      <c r="J239" s="18"/>
      <c r="K239" s="18"/>
      <c r="L239" s="18"/>
      <c r="M239" s="18"/>
      <c r="N239" s="18"/>
      <c r="Q239" s="304"/>
    </row>
    <row r="240" spans="1:17" ht="37.5" hidden="1">
      <c r="A240" s="319"/>
      <c r="B240" s="244"/>
      <c r="C240" s="277" t="s">
        <v>315</v>
      </c>
      <c r="D240" s="223"/>
      <c r="E240" s="223"/>
      <c r="F240" s="223"/>
      <c r="G240" s="19"/>
      <c r="H240" s="19"/>
      <c r="I240" s="19"/>
      <c r="J240" s="18"/>
      <c r="K240" s="18"/>
      <c r="L240" s="18"/>
      <c r="M240" s="18"/>
      <c r="N240" s="18"/>
      <c r="Q240" s="304"/>
    </row>
    <row r="241" spans="1:17" ht="112.5" hidden="1">
      <c r="A241" s="319"/>
      <c r="B241" s="244"/>
      <c r="C241" s="125" t="s">
        <v>316</v>
      </c>
      <c r="D241" s="223"/>
      <c r="E241" s="223"/>
      <c r="F241" s="223"/>
      <c r="G241" s="19"/>
      <c r="H241" s="19"/>
      <c r="I241" s="19"/>
      <c r="J241" s="18"/>
      <c r="K241" s="18"/>
      <c r="L241" s="18"/>
      <c r="M241" s="18"/>
      <c r="N241" s="18"/>
      <c r="Q241" s="304"/>
    </row>
    <row r="242" spans="1:17" ht="18.75" hidden="1">
      <c r="A242" s="319"/>
      <c r="B242" s="244"/>
      <c r="C242" s="48"/>
      <c r="D242" s="223"/>
      <c r="E242" s="223"/>
      <c r="F242" s="223"/>
      <c r="G242" s="19"/>
      <c r="H242" s="19"/>
      <c r="I242" s="19"/>
      <c r="J242" s="18"/>
      <c r="K242" s="18"/>
      <c r="L242" s="18"/>
      <c r="M242" s="18"/>
      <c r="N242" s="18"/>
      <c r="Q242" s="304"/>
    </row>
    <row r="243" spans="1:17" ht="18.75" hidden="1">
      <c r="A243" s="244"/>
      <c r="B243" s="244"/>
      <c r="C243" s="125"/>
      <c r="D243" s="223"/>
      <c r="E243" s="223"/>
      <c r="F243" s="223"/>
      <c r="G243" s="19"/>
      <c r="H243" s="19"/>
      <c r="I243" s="224"/>
      <c r="J243" s="225"/>
      <c r="K243" s="225"/>
      <c r="L243" s="225"/>
      <c r="M243" s="225"/>
      <c r="N243" s="225"/>
      <c r="Q243" s="304"/>
    </row>
    <row r="244" spans="1:17" ht="58.5">
      <c r="A244" s="112" t="s">
        <v>469</v>
      </c>
      <c r="B244" s="266" t="s">
        <v>194</v>
      </c>
      <c r="C244" s="266" t="s">
        <v>250</v>
      </c>
      <c r="D244" s="223"/>
      <c r="E244" s="223"/>
      <c r="F244" s="223"/>
      <c r="G244" s="216">
        <f>SUM(G245+G361+G363)</f>
        <v>722.562</v>
      </c>
      <c r="H244" s="216"/>
      <c r="I244" s="308"/>
      <c r="J244" s="216">
        <f aca="true" t="shared" si="2" ref="J244:Q244">SUM(J245+J361+J363)</f>
        <v>62.562</v>
      </c>
      <c r="K244" s="216">
        <f t="shared" si="2"/>
        <v>0</v>
      </c>
      <c r="L244" s="216">
        <f t="shared" si="2"/>
        <v>660</v>
      </c>
      <c r="M244" s="216">
        <f t="shared" si="2"/>
        <v>0</v>
      </c>
      <c r="N244" s="216">
        <f t="shared" si="2"/>
        <v>0</v>
      </c>
      <c r="O244" s="216">
        <f t="shared" si="2"/>
        <v>0</v>
      </c>
      <c r="P244" s="216">
        <f t="shared" si="2"/>
        <v>0</v>
      </c>
      <c r="Q244" s="216">
        <f t="shared" si="2"/>
        <v>7.561999999999999</v>
      </c>
    </row>
    <row r="245" spans="1:17" ht="56.25">
      <c r="A245" s="163" t="s">
        <v>68</v>
      </c>
      <c r="B245" s="41" t="s">
        <v>512</v>
      </c>
      <c r="C245" s="41" t="s">
        <v>489</v>
      </c>
      <c r="D245" s="223"/>
      <c r="E245" s="223"/>
      <c r="F245" s="223"/>
      <c r="G245" s="19">
        <v>70.5</v>
      </c>
      <c r="H245" s="19"/>
      <c r="I245" s="224"/>
      <c r="J245" s="225">
        <v>60.5</v>
      </c>
      <c r="K245" s="225"/>
      <c r="L245" s="225">
        <v>10</v>
      </c>
      <c r="M245" s="225"/>
      <c r="N245" s="225"/>
      <c r="O245" s="217"/>
      <c r="P245" s="217"/>
      <c r="Q245" s="18">
        <v>5.5</v>
      </c>
    </row>
    <row r="246" spans="1:17" ht="19.5" hidden="1">
      <c r="A246" s="226"/>
      <c r="B246" s="233"/>
      <c r="C246" s="234"/>
      <c r="D246" s="40"/>
      <c r="E246" s="227"/>
      <c r="F246" s="228"/>
      <c r="G246" s="219"/>
      <c r="H246" s="219"/>
      <c r="I246" s="219"/>
      <c r="J246" s="219"/>
      <c r="K246" s="219"/>
      <c r="L246" s="219"/>
      <c r="M246" s="219"/>
      <c r="N246" s="219"/>
      <c r="O246" s="217"/>
      <c r="P246" s="217"/>
      <c r="Q246" s="309"/>
    </row>
    <row r="247" spans="1:17" ht="18.75" hidden="1">
      <c r="A247" s="229"/>
      <c r="B247" s="229"/>
      <c r="C247" s="229"/>
      <c r="G247" s="217"/>
      <c r="H247" s="217"/>
      <c r="I247" s="217"/>
      <c r="J247" s="217"/>
      <c r="K247" s="217"/>
      <c r="L247" s="217"/>
      <c r="M247" s="217"/>
      <c r="N247" s="217"/>
      <c r="O247" s="217"/>
      <c r="P247" s="217"/>
      <c r="Q247" s="309"/>
    </row>
    <row r="248" spans="1:17" ht="18.75" hidden="1">
      <c r="A248" s="229"/>
      <c r="B248" s="229"/>
      <c r="C248" s="229"/>
      <c r="G248" s="217"/>
      <c r="H248" s="217"/>
      <c r="I248" s="217"/>
      <c r="J248" s="217"/>
      <c r="K248" s="217"/>
      <c r="L248" s="217"/>
      <c r="M248" s="217"/>
      <c r="N248" s="217"/>
      <c r="O248" s="217"/>
      <c r="P248" s="217"/>
      <c r="Q248" s="309"/>
    </row>
    <row r="249" spans="1:17" ht="18.75" hidden="1">
      <c r="A249" s="323"/>
      <c r="B249" s="229"/>
      <c r="C249" s="229"/>
      <c r="G249" s="217"/>
      <c r="H249" s="217"/>
      <c r="I249" s="217"/>
      <c r="J249" s="217"/>
      <c r="K249" s="217"/>
      <c r="L249" s="217"/>
      <c r="M249" s="217"/>
      <c r="N249" s="217"/>
      <c r="O249" s="217"/>
      <c r="P249" s="217"/>
      <c r="Q249" s="309"/>
    </row>
    <row r="250" spans="1:17" ht="19.5" hidden="1">
      <c r="A250" s="265"/>
      <c r="B250" s="266"/>
      <c r="C250" s="266"/>
      <c r="D250" s="215"/>
      <c r="E250" s="215"/>
      <c r="F250" s="215"/>
      <c r="G250" s="246"/>
      <c r="H250" s="246"/>
      <c r="I250" s="246"/>
      <c r="J250" s="246"/>
      <c r="K250" s="246"/>
      <c r="L250" s="246"/>
      <c r="M250" s="246"/>
      <c r="N250" s="246"/>
      <c r="O250" s="246"/>
      <c r="P250" s="247"/>
      <c r="Q250" s="246"/>
    </row>
    <row r="251" spans="1:17" ht="18.75" hidden="1">
      <c r="A251" s="163"/>
      <c r="B251" s="41"/>
      <c r="C251" s="41"/>
      <c r="D251" s="212"/>
      <c r="E251" s="212"/>
      <c r="F251" s="212"/>
      <c r="G251" s="18"/>
      <c r="H251" s="18"/>
      <c r="I251" s="18"/>
      <c r="J251" s="19"/>
      <c r="K251" s="18"/>
      <c r="L251" s="18"/>
      <c r="M251" s="18"/>
      <c r="N251" s="18"/>
      <c r="O251" s="183"/>
      <c r="P251" s="184"/>
      <c r="Q251" s="18"/>
    </row>
    <row r="252" spans="1:17" ht="18.75" hidden="1">
      <c r="A252" s="163"/>
      <c r="B252" s="41"/>
      <c r="C252" s="41"/>
      <c r="D252" s="212"/>
      <c r="E252" s="212"/>
      <c r="F252" s="212"/>
      <c r="G252" s="19"/>
      <c r="H252" s="18"/>
      <c r="I252" s="18"/>
      <c r="J252" s="19"/>
      <c r="K252" s="18"/>
      <c r="L252" s="18"/>
      <c r="M252" s="18"/>
      <c r="N252" s="18"/>
      <c r="O252" s="183"/>
      <c r="P252" s="184"/>
      <c r="Q252" s="18"/>
    </row>
    <row r="253" spans="1:17" ht="18.75" hidden="1">
      <c r="A253" s="163"/>
      <c r="B253" s="41"/>
      <c r="C253" s="165"/>
      <c r="D253" s="212"/>
      <c r="E253" s="212"/>
      <c r="F253" s="212"/>
      <c r="G253" s="19"/>
      <c r="H253" s="18"/>
      <c r="I253" s="18"/>
      <c r="J253" s="19"/>
      <c r="K253" s="18"/>
      <c r="L253" s="18"/>
      <c r="M253" s="18"/>
      <c r="N253" s="18"/>
      <c r="O253" s="183"/>
      <c r="P253" s="184"/>
      <c r="Q253" s="19"/>
    </row>
    <row r="254" spans="1:17" ht="18.75" hidden="1">
      <c r="A254" s="163"/>
      <c r="B254" s="41"/>
      <c r="C254" s="41"/>
      <c r="D254" s="212"/>
      <c r="E254" s="212"/>
      <c r="F254" s="212"/>
      <c r="G254" s="19"/>
      <c r="H254" s="18"/>
      <c r="I254" s="18"/>
      <c r="J254" s="19"/>
      <c r="K254" s="18"/>
      <c r="L254" s="18"/>
      <c r="M254" s="18"/>
      <c r="N254" s="18"/>
      <c r="O254" s="183"/>
      <c r="P254" s="184"/>
      <c r="Q254" s="19"/>
    </row>
    <row r="255" spans="1:17" ht="18.75" hidden="1">
      <c r="A255" s="163"/>
      <c r="B255" s="41"/>
      <c r="C255" s="41"/>
      <c r="D255" s="212"/>
      <c r="E255" s="212"/>
      <c r="F255" s="212"/>
      <c r="G255" s="19"/>
      <c r="H255" s="18"/>
      <c r="I255" s="18"/>
      <c r="J255" s="18"/>
      <c r="K255" s="18"/>
      <c r="L255" s="18"/>
      <c r="M255" s="18"/>
      <c r="N255" s="18"/>
      <c r="O255" s="18"/>
      <c r="P255" s="184"/>
      <c r="Q255" s="18"/>
    </row>
    <row r="256" spans="1:17" ht="18.75" hidden="1">
      <c r="A256" s="163"/>
      <c r="B256" s="41"/>
      <c r="C256" s="41"/>
      <c r="D256" s="212"/>
      <c r="E256" s="212"/>
      <c r="F256" s="212"/>
      <c r="G256" s="246"/>
      <c r="H256" s="18"/>
      <c r="I256" s="18"/>
      <c r="J256" s="19"/>
      <c r="K256" s="18"/>
      <c r="L256" s="18"/>
      <c r="M256" s="18"/>
      <c r="N256" s="18"/>
      <c r="O256" s="183"/>
      <c r="P256" s="184"/>
      <c r="Q256" s="18"/>
    </row>
    <row r="257" spans="1:17" ht="18.75" hidden="1">
      <c r="A257" s="163"/>
      <c r="B257" s="41"/>
      <c r="C257" s="41"/>
      <c r="D257" s="212"/>
      <c r="E257" s="212"/>
      <c r="F257" s="212"/>
      <c r="G257" s="246"/>
      <c r="H257" s="18"/>
      <c r="I257" s="18"/>
      <c r="J257" s="19"/>
      <c r="K257" s="18"/>
      <c r="L257" s="18"/>
      <c r="M257" s="18"/>
      <c r="N257" s="18"/>
      <c r="O257" s="183"/>
      <c r="P257" s="184"/>
      <c r="Q257" s="18"/>
    </row>
    <row r="258" spans="1:17" ht="18.75" hidden="1">
      <c r="A258" s="163"/>
      <c r="B258" s="41"/>
      <c r="C258" s="41"/>
      <c r="D258" s="212"/>
      <c r="E258" s="212"/>
      <c r="F258" s="212"/>
      <c r="G258" s="246"/>
      <c r="H258" s="18"/>
      <c r="I258" s="18"/>
      <c r="J258" s="19"/>
      <c r="K258" s="18"/>
      <c r="L258" s="18"/>
      <c r="M258" s="18"/>
      <c r="N258" s="18"/>
      <c r="O258" s="183"/>
      <c r="P258" s="184"/>
      <c r="Q258" s="18"/>
    </row>
    <row r="259" spans="1:17" ht="18.75" hidden="1">
      <c r="A259" s="163"/>
      <c r="B259" s="41"/>
      <c r="C259" s="41"/>
      <c r="D259" s="212"/>
      <c r="E259" s="212"/>
      <c r="F259" s="212"/>
      <c r="G259" s="246"/>
      <c r="H259" s="18"/>
      <c r="I259" s="18"/>
      <c r="J259" s="18"/>
      <c r="K259" s="18"/>
      <c r="L259" s="18"/>
      <c r="M259" s="18"/>
      <c r="N259" s="18"/>
      <c r="O259" s="183"/>
      <c r="P259" s="184"/>
      <c r="Q259" s="18"/>
    </row>
    <row r="260" spans="1:17" ht="18.75" hidden="1">
      <c r="A260" s="163"/>
      <c r="B260" s="41"/>
      <c r="C260" s="41"/>
      <c r="D260" s="212"/>
      <c r="E260" s="212"/>
      <c r="F260" s="212"/>
      <c r="G260" s="246"/>
      <c r="H260" s="18"/>
      <c r="I260" s="18"/>
      <c r="J260" s="19"/>
      <c r="K260" s="18"/>
      <c r="L260" s="18"/>
      <c r="M260" s="18"/>
      <c r="N260" s="18"/>
      <c r="O260" s="183"/>
      <c r="P260" s="184"/>
      <c r="Q260" s="18"/>
    </row>
    <row r="261" spans="1:17" ht="18.75" hidden="1">
      <c r="A261" s="163"/>
      <c r="B261" s="41"/>
      <c r="C261" s="41"/>
      <c r="D261" s="212"/>
      <c r="E261" s="212"/>
      <c r="F261" s="212"/>
      <c r="G261" s="246"/>
      <c r="H261" s="18"/>
      <c r="I261" s="18"/>
      <c r="J261" s="19"/>
      <c r="K261" s="18"/>
      <c r="L261" s="18"/>
      <c r="M261" s="18"/>
      <c r="N261" s="18"/>
      <c r="O261" s="183"/>
      <c r="P261" s="184"/>
      <c r="Q261" s="18"/>
    </row>
    <row r="262" spans="1:17" ht="18.75" hidden="1">
      <c r="A262" s="163"/>
      <c r="B262" s="41"/>
      <c r="C262" s="41"/>
      <c r="D262" s="212"/>
      <c r="E262" s="212"/>
      <c r="F262" s="212"/>
      <c r="G262" s="246"/>
      <c r="H262" s="18"/>
      <c r="I262" s="18"/>
      <c r="J262" s="19"/>
      <c r="K262" s="18"/>
      <c r="L262" s="18"/>
      <c r="M262" s="18"/>
      <c r="N262" s="18"/>
      <c r="O262" s="183"/>
      <c r="P262" s="184"/>
      <c r="Q262" s="18"/>
    </row>
    <row r="263" spans="1:17" ht="18.75" hidden="1">
      <c r="A263" s="163"/>
      <c r="B263" s="41"/>
      <c r="C263" s="41"/>
      <c r="D263" s="212"/>
      <c r="E263" s="212"/>
      <c r="F263" s="212"/>
      <c r="G263" s="246"/>
      <c r="H263" s="18"/>
      <c r="I263" s="18"/>
      <c r="J263" s="19"/>
      <c r="K263" s="18"/>
      <c r="L263" s="18"/>
      <c r="M263" s="18"/>
      <c r="N263" s="18"/>
      <c r="O263" s="183"/>
      <c r="P263" s="184"/>
      <c r="Q263" s="18"/>
    </row>
    <row r="264" spans="1:17" ht="18.75" hidden="1">
      <c r="A264" s="163"/>
      <c r="B264" s="41"/>
      <c r="C264" s="41"/>
      <c r="D264" s="212"/>
      <c r="E264" s="212"/>
      <c r="F264" s="212"/>
      <c r="G264" s="246"/>
      <c r="H264" s="18"/>
      <c r="I264" s="18"/>
      <c r="J264" s="19"/>
      <c r="K264" s="18"/>
      <c r="L264" s="18"/>
      <c r="M264" s="18"/>
      <c r="N264" s="18"/>
      <c r="O264" s="183"/>
      <c r="P264" s="184"/>
      <c r="Q264" s="18"/>
    </row>
    <row r="265" spans="1:17" ht="18.75" hidden="1">
      <c r="A265" s="163"/>
      <c r="B265" s="41"/>
      <c r="C265" s="41"/>
      <c r="D265" s="212"/>
      <c r="E265" s="212"/>
      <c r="F265" s="212"/>
      <c r="G265" s="246"/>
      <c r="H265" s="18"/>
      <c r="I265" s="18"/>
      <c r="J265" s="19"/>
      <c r="K265" s="18"/>
      <c r="L265" s="18"/>
      <c r="M265" s="18"/>
      <c r="N265" s="18"/>
      <c r="O265" s="183"/>
      <c r="P265" s="184"/>
      <c r="Q265" s="18"/>
    </row>
    <row r="266" spans="1:17" ht="18.75" hidden="1">
      <c r="A266" s="163"/>
      <c r="B266" s="41"/>
      <c r="C266" s="41"/>
      <c r="D266" s="212"/>
      <c r="E266" s="212"/>
      <c r="F266" s="212"/>
      <c r="G266" s="246"/>
      <c r="H266" s="18"/>
      <c r="I266" s="18"/>
      <c r="J266" s="19"/>
      <c r="K266" s="18"/>
      <c r="L266" s="18"/>
      <c r="M266" s="18"/>
      <c r="N266" s="18"/>
      <c r="O266" s="183"/>
      <c r="P266" s="184"/>
      <c r="Q266" s="18"/>
    </row>
    <row r="267" spans="1:17" ht="18.75" hidden="1">
      <c r="A267" s="163"/>
      <c r="B267" s="41"/>
      <c r="C267" s="41"/>
      <c r="D267" s="212"/>
      <c r="E267" s="212"/>
      <c r="F267" s="212"/>
      <c r="G267" s="246"/>
      <c r="H267" s="19"/>
      <c r="I267" s="18"/>
      <c r="J267" s="19"/>
      <c r="K267" s="18"/>
      <c r="L267" s="18"/>
      <c r="M267" s="18"/>
      <c r="N267" s="18"/>
      <c r="O267" s="18"/>
      <c r="P267" s="184"/>
      <c r="Q267" s="18"/>
    </row>
    <row r="268" spans="1:17" ht="18.75" hidden="1">
      <c r="A268" s="163"/>
      <c r="B268" s="41"/>
      <c r="C268" s="41"/>
      <c r="D268" s="192"/>
      <c r="E268" s="192"/>
      <c r="F268" s="192"/>
      <c r="G268" s="246"/>
      <c r="H268" s="19"/>
      <c r="I268" s="18"/>
      <c r="J268" s="19"/>
      <c r="K268" s="18"/>
      <c r="L268" s="18"/>
      <c r="M268" s="18"/>
      <c r="N268" s="18"/>
      <c r="O268" s="183"/>
      <c r="P268" s="184"/>
      <c r="Q268" s="18"/>
    </row>
    <row r="269" spans="1:17" ht="18.75" hidden="1">
      <c r="A269" s="163"/>
      <c r="B269" s="41"/>
      <c r="C269" s="41"/>
      <c r="D269" s="192"/>
      <c r="E269" s="192"/>
      <c r="F269" s="192"/>
      <c r="G269" s="246"/>
      <c r="H269" s="19"/>
      <c r="I269" s="18"/>
      <c r="J269" s="19"/>
      <c r="K269" s="18"/>
      <c r="L269" s="18"/>
      <c r="M269" s="18"/>
      <c r="N269" s="18"/>
      <c r="O269" s="183"/>
      <c r="P269" s="184"/>
      <c r="Q269" s="18"/>
    </row>
    <row r="270" spans="1:17" ht="18.75" hidden="1">
      <c r="A270" s="163"/>
      <c r="B270" s="41"/>
      <c r="C270" s="41"/>
      <c r="D270" s="192"/>
      <c r="E270" s="192"/>
      <c r="F270" s="192"/>
      <c r="G270" s="246"/>
      <c r="H270" s="19"/>
      <c r="I270" s="18"/>
      <c r="J270" s="19"/>
      <c r="K270" s="18"/>
      <c r="L270" s="18"/>
      <c r="M270" s="18"/>
      <c r="N270" s="18"/>
      <c r="O270" s="183"/>
      <c r="P270" s="184"/>
      <c r="Q270" s="18"/>
    </row>
    <row r="271" spans="1:17" ht="18.75" hidden="1">
      <c r="A271" s="163"/>
      <c r="B271" s="41"/>
      <c r="C271" s="41"/>
      <c r="D271" s="192"/>
      <c r="E271" s="192"/>
      <c r="F271" s="192"/>
      <c r="G271" s="246"/>
      <c r="H271" s="19"/>
      <c r="I271" s="18"/>
      <c r="J271" s="19"/>
      <c r="K271" s="18"/>
      <c r="L271" s="18"/>
      <c r="M271" s="18"/>
      <c r="N271" s="18"/>
      <c r="O271" s="183"/>
      <c r="P271" s="184"/>
      <c r="Q271" s="18"/>
    </row>
    <row r="272" spans="1:17" ht="18.75" hidden="1">
      <c r="A272" s="163"/>
      <c r="B272" s="41"/>
      <c r="C272" s="41"/>
      <c r="D272" s="192"/>
      <c r="E272" s="192"/>
      <c r="F272" s="192"/>
      <c r="G272" s="246"/>
      <c r="H272" s="19"/>
      <c r="I272" s="18"/>
      <c r="J272" s="19"/>
      <c r="K272" s="18"/>
      <c r="L272" s="18"/>
      <c r="M272" s="18"/>
      <c r="N272" s="18"/>
      <c r="O272" s="183"/>
      <c r="P272" s="184"/>
      <c r="Q272" s="18"/>
    </row>
    <row r="273" spans="1:17" ht="18.75" hidden="1">
      <c r="A273" s="163"/>
      <c r="B273" s="41"/>
      <c r="C273" s="41"/>
      <c r="D273" s="192"/>
      <c r="E273" s="192"/>
      <c r="F273" s="192"/>
      <c r="G273" s="246"/>
      <c r="H273" s="19"/>
      <c r="I273" s="18"/>
      <c r="J273" s="19"/>
      <c r="K273" s="18"/>
      <c r="L273" s="18"/>
      <c r="M273" s="18"/>
      <c r="N273" s="18"/>
      <c r="O273" s="183"/>
      <c r="P273" s="184"/>
      <c r="Q273" s="18"/>
    </row>
    <row r="274" spans="1:17" ht="18.75" hidden="1">
      <c r="A274" s="41"/>
      <c r="B274" s="41"/>
      <c r="C274" s="41"/>
      <c r="D274" s="192"/>
      <c r="E274" s="192"/>
      <c r="F274" s="192"/>
      <c r="G274" s="246"/>
      <c r="H274" s="19"/>
      <c r="I274" s="18"/>
      <c r="J274" s="19"/>
      <c r="K274" s="18"/>
      <c r="L274" s="18"/>
      <c r="M274" s="18"/>
      <c r="N274" s="18"/>
      <c r="O274" s="183"/>
      <c r="P274" s="184"/>
      <c r="Q274" s="18"/>
    </row>
    <row r="275" spans="1:17" ht="18.75" hidden="1">
      <c r="A275" s="41"/>
      <c r="B275" s="41"/>
      <c r="C275" s="41"/>
      <c r="D275" s="192"/>
      <c r="E275" s="192"/>
      <c r="F275" s="192"/>
      <c r="G275" s="246"/>
      <c r="H275" s="19"/>
      <c r="I275" s="18"/>
      <c r="J275" s="19"/>
      <c r="K275" s="18"/>
      <c r="L275" s="18"/>
      <c r="M275" s="18"/>
      <c r="N275" s="18"/>
      <c r="O275" s="183"/>
      <c r="P275" s="184"/>
      <c r="Q275" s="18"/>
    </row>
    <row r="276" spans="1:17" ht="18.75" hidden="1">
      <c r="A276" s="41"/>
      <c r="B276" s="41"/>
      <c r="C276" s="41"/>
      <c r="D276" s="192"/>
      <c r="E276" s="192"/>
      <c r="F276" s="192"/>
      <c r="G276" s="246"/>
      <c r="H276" s="19"/>
      <c r="I276" s="18"/>
      <c r="J276" s="19"/>
      <c r="K276" s="18"/>
      <c r="L276" s="18"/>
      <c r="M276" s="18"/>
      <c r="N276" s="18"/>
      <c r="O276" s="183"/>
      <c r="P276" s="184"/>
      <c r="Q276" s="18"/>
    </row>
    <row r="277" spans="1:17" ht="18.75" hidden="1">
      <c r="A277" s="268"/>
      <c r="B277" s="269"/>
      <c r="C277" s="163"/>
      <c r="D277" s="218"/>
      <c r="E277" s="218"/>
      <c r="F277" s="218"/>
      <c r="G277" s="246"/>
      <c r="H277" s="18"/>
      <c r="I277" s="18"/>
      <c r="J277" s="18"/>
      <c r="K277" s="18"/>
      <c r="L277" s="18"/>
      <c r="M277" s="18"/>
      <c r="N277" s="18"/>
      <c r="O277" s="183"/>
      <c r="P277" s="184"/>
      <c r="Q277" s="18"/>
    </row>
    <row r="278" spans="1:17" ht="18.75" hidden="1">
      <c r="A278" s="41"/>
      <c r="B278" s="41"/>
      <c r="C278" s="41"/>
      <c r="D278" s="192"/>
      <c r="E278" s="192"/>
      <c r="F278" s="192"/>
      <c r="G278" s="246"/>
      <c r="H278" s="19"/>
      <c r="I278" s="18"/>
      <c r="J278" s="19"/>
      <c r="K278" s="18"/>
      <c r="L278" s="19"/>
      <c r="M278" s="19"/>
      <c r="N278" s="18"/>
      <c r="O278" s="183"/>
      <c r="P278" s="249"/>
      <c r="Q278" s="18"/>
    </row>
    <row r="279" spans="1:17" ht="18.75" hidden="1">
      <c r="A279" s="41"/>
      <c r="B279" s="41"/>
      <c r="C279" s="41"/>
      <c r="D279" s="192"/>
      <c r="E279" s="192"/>
      <c r="F279" s="192"/>
      <c r="G279" s="246"/>
      <c r="H279" s="19"/>
      <c r="I279" s="18"/>
      <c r="J279" s="19"/>
      <c r="K279" s="18"/>
      <c r="L279" s="18"/>
      <c r="M279" s="18"/>
      <c r="N279" s="18"/>
      <c r="O279" s="183"/>
      <c r="P279" s="184"/>
      <c r="Q279" s="18"/>
    </row>
    <row r="280" spans="1:17" ht="18.75" hidden="1">
      <c r="A280" s="268"/>
      <c r="B280" s="269"/>
      <c r="C280" s="163"/>
      <c r="D280" s="218"/>
      <c r="E280" s="218"/>
      <c r="F280" s="218"/>
      <c r="G280" s="246"/>
      <c r="H280" s="18"/>
      <c r="I280" s="18"/>
      <c r="J280" s="18"/>
      <c r="K280" s="18"/>
      <c r="L280" s="18"/>
      <c r="M280" s="18"/>
      <c r="N280" s="18"/>
      <c r="O280" s="183"/>
      <c r="P280" s="184"/>
      <c r="Q280" s="18"/>
    </row>
    <row r="281" spans="1:17" ht="18.75" hidden="1">
      <c r="A281" s="41"/>
      <c r="B281" s="41"/>
      <c r="C281" s="41"/>
      <c r="D281" s="192"/>
      <c r="E281" s="192"/>
      <c r="F281" s="192"/>
      <c r="G281" s="246"/>
      <c r="H281" s="19"/>
      <c r="I281" s="18"/>
      <c r="J281" s="19"/>
      <c r="K281" s="18"/>
      <c r="L281" s="18"/>
      <c r="M281" s="18"/>
      <c r="N281" s="18"/>
      <c r="O281" s="183"/>
      <c r="P281" s="184"/>
      <c r="Q281" s="18"/>
    </row>
    <row r="282" spans="1:17" ht="19.5" hidden="1">
      <c r="A282" s="265"/>
      <c r="B282" s="266"/>
      <c r="C282" s="266"/>
      <c r="D282" s="206"/>
      <c r="E282" s="206"/>
      <c r="F282" s="206"/>
      <c r="G282" s="246"/>
      <c r="H282" s="51"/>
      <c r="I282" s="51"/>
      <c r="J282" s="51"/>
      <c r="K282" s="51"/>
      <c r="L282" s="51"/>
      <c r="M282" s="51"/>
      <c r="N282" s="51"/>
      <c r="O282" s="51"/>
      <c r="P282" s="250"/>
      <c r="Q282" s="18"/>
    </row>
    <row r="283" spans="1:17" ht="18.75" hidden="1">
      <c r="A283" s="199"/>
      <c r="B283" s="199"/>
      <c r="C283" s="199"/>
      <c r="D283" s="218"/>
      <c r="E283" s="218"/>
      <c r="F283" s="220"/>
      <c r="G283" s="246"/>
      <c r="H283" s="221"/>
      <c r="I283" s="18"/>
      <c r="J283" s="19"/>
      <c r="K283" s="18"/>
      <c r="L283" s="18"/>
      <c r="M283" s="18"/>
      <c r="N283" s="18"/>
      <c r="O283" s="183"/>
      <c r="P283" s="184"/>
      <c r="Q283" s="18"/>
    </row>
    <row r="284" spans="1:17" ht="18.75" hidden="1">
      <c r="A284" s="41"/>
      <c r="B284" s="41"/>
      <c r="C284" s="41"/>
      <c r="D284" s="212"/>
      <c r="E284" s="212"/>
      <c r="F284" s="212"/>
      <c r="G284" s="246"/>
      <c r="H284" s="18"/>
      <c r="I284" s="18"/>
      <c r="J284" s="18"/>
      <c r="K284" s="18"/>
      <c r="L284" s="18"/>
      <c r="M284" s="18"/>
      <c r="N284" s="18"/>
      <c r="O284" s="183"/>
      <c r="P284" s="184"/>
      <c r="Q284" s="18"/>
    </row>
    <row r="285" spans="1:17" ht="18.75" hidden="1">
      <c r="A285" s="41"/>
      <c r="B285" s="41"/>
      <c r="C285" s="41"/>
      <c r="D285" s="212"/>
      <c r="E285" s="212"/>
      <c r="F285" s="212"/>
      <c r="G285" s="246"/>
      <c r="H285" s="18"/>
      <c r="I285" s="18"/>
      <c r="J285" s="18"/>
      <c r="K285" s="18"/>
      <c r="L285" s="18"/>
      <c r="M285" s="18"/>
      <c r="N285" s="18"/>
      <c r="O285" s="183"/>
      <c r="P285" s="184"/>
      <c r="Q285" s="18"/>
    </row>
    <row r="286" spans="1:17" ht="18.75" hidden="1">
      <c r="A286" s="41"/>
      <c r="B286" s="41"/>
      <c r="C286" s="41"/>
      <c r="D286" s="212"/>
      <c r="E286" s="212"/>
      <c r="F286" s="212"/>
      <c r="G286" s="246"/>
      <c r="H286" s="18"/>
      <c r="I286" s="18"/>
      <c r="J286" s="18"/>
      <c r="K286" s="18"/>
      <c r="L286" s="18"/>
      <c r="M286" s="18"/>
      <c r="N286" s="18"/>
      <c r="O286" s="183"/>
      <c r="P286" s="184"/>
      <c r="Q286" s="18"/>
    </row>
    <row r="287" spans="1:17" ht="18.75" hidden="1">
      <c r="A287" s="41"/>
      <c r="B287" s="41"/>
      <c r="C287" s="41"/>
      <c r="D287" s="212"/>
      <c r="E287" s="212"/>
      <c r="F287" s="212"/>
      <c r="G287" s="246"/>
      <c r="H287" s="18"/>
      <c r="I287" s="18"/>
      <c r="J287" s="19"/>
      <c r="K287" s="18"/>
      <c r="L287" s="18"/>
      <c r="M287" s="18"/>
      <c r="N287" s="18"/>
      <c r="O287" s="183"/>
      <c r="P287" s="184"/>
      <c r="Q287" s="18"/>
    </row>
    <row r="288" spans="1:17" ht="18.75" hidden="1">
      <c r="A288" s="41"/>
      <c r="B288" s="41"/>
      <c r="C288" s="41"/>
      <c r="D288" s="212"/>
      <c r="E288" s="212"/>
      <c r="F288" s="212"/>
      <c r="G288" s="246"/>
      <c r="H288" s="18"/>
      <c r="I288" s="18"/>
      <c r="J288" s="18"/>
      <c r="K288" s="18"/>
      <c r="L288" s="18"/>
      <c r="M288" s="18"/>
      <c r="N288" s="18"/>
      <c r="O288" s="183"/>
      <c r="P288" s="184"/>
      <c r="Q288" s="18"/>
    </row>
    <row r="289" spans="1:17" ht="18.75" hidden="1">
      <c r="A289" s="41"/>
      <c r="B289" s="41"/>
      <c r="C289" s="41"/>
      <c r="D289" s="212"/>
      <c r="E289" s="212"/>
      <c r="F289" s="212"/>
      <c r="G289" s="246"/>
      <c r="H289" s="18"/>
      <c r="I289" s="18"/>
      <c r="J289" s="18"/>
      <c r="K289" s="18"/>
      <c r="L289" s="18"/>
      <c r="M289" s="18"/>
      <c r="N289" s="18"/>
      <c r="O289" s="183"/>
      <c r="P289" s="184"/>
      <c r="Q289" s="18"/>
    </row>
    <row r="290" spans="1:17" ht="18.75" hidden="1">
      <c r="A290" s="41"/>
      <c r="B290" s="41"/>
      <c r="C290" s="41"/>
      <c r="D290" s="212"/>
      <c r="E290" s="212"/>
      <c r="F290" s="212"/>
      <c r="G290" s="246"/>
      <c r="H290" s="18"/>
      <c r="I290" s="18"/>
      <c r="J290" s="18"/>
      <c r="K290" s="18"/>
      <c r="L290" s="18"/>
      <c r="M290" s="18"/>
      <c r="N290" s="18"/>
      <c r="O290" s="183"/>
      <c r="P290" s="184"/>
      <c r="Q290" s="18"/>
    </row>
    <row r="291" spans="1:17" ht="18.75" hidden="1">
      <c r="A291" s="41"/>
      <c r="B291" s="41"/>
      <c r="C291" s="41"/>
      <c r="D291" s="212"/>
      <c r="E291" s="212"/>
      <c r="F291" s="212"/>
      <c r="G291" s="246"/>
      <c r="H291" s="18"/>
      <c r="I291" s="18"/>
      <c r="J291" s="18"/>
      <c r="K291" s="18"/>
      <c r="L291" s="18"/>
      <c r="M291" s="18"/>
      <c r="N291" s="18"/>
      <c r="O291" s="183"/>
      <c r="P291" s="184"/>
      <c r="Q291" s="18"/>
    </row>
    <row r="292" spans="1:17" ht="18.75" hidden="1">
      <c r="A292" s="163"/>
      <c r="B292" s="41"/>
      <c r="C292" s="41"/>
      <c r="D292" s="212"/>
      <c r="E292" s="212"/>
      <c r="F292" s="212"/>
      <c r="G292" s="246"/>
      <c r="H292" s="18"/>
      <c r="I292" s="18"/>
      <c r="J292" s="18"/>
      <c r="K292" s="18"/>
      <c r="L292" s="18"/>
      <c r="M292" s="18"/>
      <c r="N292" s="18"/>
      <c r="O292" s="183"/>
      <c r="P292" s="184"/>
      <c r="Q292" s="18"/>
    </row>
    <row r="293" spans="1:17" ht="18.75" hidden="1">
      <c r="A293" s="163"/>
      <c r="B293" s="41"/>
      <c r="C293" s="320"/>
      <c r="D293" s="212"/>
      <c r="E293" s="212"/>
      <c r="F293" s="212"/>
      <c r="G293" s="246"/>
      <c r="H293" s="18"/>
      <c r="I293" s="18"/>
      <c r="J293" s="18"/>
      <c r="K293" s="18"/>
      <c r="L293" s="18"/>
      <c r="M293" s="18"/>
      <c r="N293" s="18"/>
      <c r="O293" s="183"/>
      <c r="P293" s="184"/>
      <c r="Q293" s="18"/>
    </row>
    <row r="294" spans="1:17" ht="18.75" hidden="1">
      <c r="A294" s="167"/>
      <c r="B294" s="48"/>
      <c r="C294" s="321"/>
      <c r="D294" s="212"/>
      <c r="E294" s="212"/>
      <c r="F294" s="212"/>
      <c r="G294" s="246"/>
      <c r="H294" s="18"/>
      <c r="I294" s="18"/>
      <c r="J294" s="18"/>
      <c r="K294" s="18"/>
      <c r="L294" s="18"/>
      <c r="M294" s="18"/>
      <c r="N294" s="18"/>
      <c r="O294" s="183"/>
      <c r="P294" s="184"/>
      <c r="Q294" s="18"/>
    </row>
    <row r="295" spans="1:17" ht="18.75" hidden="1">
      <c r="A295" s="330"/>
      <c r="B295" s="333"/>
      <c r="C295" s="41"/>
      <c r="D295" s="212"/>
      <c r="E295" s="212"/>
      <c r="F295" s="212"/>
      <c r="G295" s="246"/>
      <c r="H295" s="18"/>
      <c r="I295" s="18"/>
      <c r="J295" s="18"/>
      <c r="K295" s="18"/>
      <c r="L295" s="18"/>
      <c r="M295" s="18"/>
      <c r="N295" s="18"/>
      <c r="O295" s="183"/>
      <c r="P295" s="184"/>
      <c r="Q295" s="18"/>
    </row>
    <row r="296" spans="1:17" ht="18.75" hidden="1">
      <c r="A296" s="318"/>
      <c r="B296" s="334"/>
      <c r="C296" s="41"/>
      <c r="D296" s="212"/>
      <c r="E296" s="212"/>
      <c r="F296" s="212"/>
      <c r="G296" s="246"/>
      <c r="H296" s="18"/>
      <c r="I296" s="18"/>
      <c r="J296" s="18"/>
      <c r="K296" s="18"/>
      <c r="L296" s="18"/>
      <c r="M296" s="18"/>
      <c r="N296" s="18"/>
      <c r="O296" s="183"/>
      <c r="P296" s="184"/>
      <c r="Q296" s="18"/>
    </row>
    <row r="297" spans="1:17" ht="18.75" hidden="1">
      <c r="A297" s="163"/>
      <c r="B297" s="41"/>
      <c r="C297" s="41"/>
      <c r="D297" s="212"/>
      <c r="E297" s="212"/>
      <c r="F297" s="212"/>
      <c r="G297" s="246"/>
      <c r="H297" s="18"/>
      <c r="I297" s="18"/>
      <c r="J297" s="18"/>
      <c r="K297" s="18"/>
      <c r="L297" s="18"/>
      <c r="M297" s="18"/>
      <c r="N297" s="18"/>
      <c r="O297" s="18"/>
      <c r="P297" s="184"/>
      <c r="Q297" s="18"/>
    </row>
    <row r="298" spans="1:17" ht="18.75" hidden="1">
      <c r="A298" s="167"/>
      <c r="B298" s="48"/>
      <c r="C298" s="41"/>
      <c r="D298" s="212"/>
      <c r="E298" s="212"/>
      <c r="F298" s="212"/>
      <c r="G298" s="246"/>
      <c r="H298" s="18"/>
      <c r="I298" s="18"/>
      <c r="J298" s="18"/>
      <c r="K298" s="18"/>
      <c r="L298" s="18"/>
      <c r="M298" s="18"/>
      <c r="N298" s="18"/>
      <c r="O298" s="183"/>
      <c r="P298" s="184"/>
      <c r="Q298" s="18"/>
    </row>
    <row r="299" spans="1:17" ht="18.75" hidden="1">
      <c r="A299" s="163"/>
      <c r="B299" s="41"/>
      <c r="C299" s="41"/>
      <c r="D299" s="212"/>
      <c r="E299" s="212"/>
      <c r="F299" s="212"/>
      <c r="G299" s="246"/>
      <c r="H299" s="18"/>
      <c r="I299" s="18"/>
      <c r="J299" s="18"/>
      <c r="K299" s="18"/>
      <c r="L299" s="18"/>
      <c r="M299" s="18"/>
      <c r="N299" s="18"/>
      <c r="O299" s="183"/>
      <c r="P299" s="184"/>
      <c r="Q299" s="18"/>
    </row>
    <row r="300" spans="1:17" ht="18.75" hidden="1">
      <c r="A300" s="163"/>
      <c r="B300" s="41"/>
      <c r="C300" s="41"/>
      <c r="D300" s="212"/>
      <c r="E300" s="212"/>
      <c r="F300" s="212"/>
      <c r="G300" s="246"/>
      <c r="H300" s="18"/>
      <c r="I300" s="18"/>
      <c r="J300" s="18"/>
      <c r="K300" s="18"/>
      <c r="L300" s="18"/>
      <c r="M300" s="18"/>
      <c r="N300" s="18"/>
      <c r="O300" s="183"/>
      <c r="P300" s="184"/>
      <c r="Q300" s="18"/>
    </row>
    <row r="301" spans="1:17" ht="18.75" hidden="1">
      <c r="A301" s="163"/>
      <c r="B301" s="41"/>
      <c r="C301" s="41"/>
      <c r="D301" s="212"/>
      <c r="E301" s="212"/>
      <c r="F301" s="212"/>
      <c r="G301" s="246"/>
      <c r="H301" s="18"/>
      <c r="I301" s="18"/>
      <c r="J301" s="18"/>
      <c r="K301" s="18"/>
      <c r="L301" s="18"/>
      <c r="M301" s="18"/>
      <c r="N301" s="18"/>
      <c r="O301" s="183"/>
      <c r="P301" s="184"/>
      <c r="Q301" s="18"/>
    </row>
    <row r="302" spans="1:17" ht="18.75" hidden="1">
      <c r="A302" s="163"/>
      <c r="B302" s="41"/>
      <c r="C302" s="41"/>
      <c r="D302" s="212"/>
      <c r="E302" s="212"/>
      <c r="F302" s="212"/>
      <c r="G302" s="246"/>
      <c r="H302" s="18"/>
      <c r="I302" s="18"/>
      <c r="J302" s="18"/>
      <c r="K302" s="18"/>
      <c r="L302" s="18"/>
      <c r="M302" s="18"/>
      <c r="N302" s="18"/>
      <c r="O302" s="183"/>
      <c r="P302" s="184"/>
      <c r="Q302" s="18"/>
    </row>
    <row r="303" spans="1:17" ht="18.75" hidden="1">
      <c r="A303" s="163"/>
      <c r="B303" s="41"/>
      <c r="C303" s="41"/>
      <c r="D303" s="212"/>
      <c r="E303" s="212"/>
      <c r="F303" s="212"/>
      <c r="G303" s="246"/>
      <c r="H303" s="18"/>
      <c r="I303" s="18"/>
      <c r="J303" s="18"/>
      <c r="K303" s="18"/>
      <c r="L303" s="18"/>
      <c r="M303" s="18"/>
      <c r="N303" s="18"/>
      <c r="O303" s="183"/>
      <c r="P303" s="184"/>
      <c r="Q303" s="18"/>
    </row>
    <row r="304" spans="1:17" ht="18.75" hidden="1">
      <c r="A304" s="163"/>
      <c r="B304" s="41"/>
      <c r="C304" s="41"/>
      <c r="D304" s="212"/>
      <c r="E304" s="212"/>
      <c r="F304" s="212"/>
      <c r="G304" s="246"/>
      <c r="H304" s="18"/>
      <c r="I304" s="18"/>
      <c r="J304" s="18"/>
      <c r="K304" s="18"/>
      <c r="L304" s="18"/>
      <c r="M304" s="18"/>
      <c r="N304" s="18"/>
      <c r="O304" s="183"/>
      <c r="P304" s="184"/>
      <c r="Q304" s="18"/>
    </row>
    <row r="305" spans="1:17" ht="18.75" hidden="1">
      <c r="A305" s="163"/>
      <c r="B305" s="41"/>
      <c r="C305" s="41"/>
      <c r="D305" s="212"/>
      <c r="E305" s="212"/>
      <c r="F305" s="212"/>
      <c r="G305" s="246"/>
      <c r="H305" s="18"/>
      <c r="I305" s="18"/>
      <c r="J305" s="18"/>
      <c r="K305" s="18"/>
      <c r="L305" s="18"/>
      <c r="M305" s="18"/>
      <c r="N305" s="18"/>
      <c r="O305" s="183"/>
      <c r="P305" s="184"/>
      <c r="Q305" s="18"/>
    </row>
    <row r="306" spans="1:17" ht="18.75" hidden="1">
      <c r="A306" s="163"/>
      <c r="B306" s="41"/>
      <c r="C306" s="41"/>
      <c r="D306" s="212"/>
      <c r="E306" s="212"/>
      <c r="F306" s="212"/>
      <c r="G306" s="246"/>
      <c r="H306" s="18"/>
      <c r="I306" s="18"/>
      <c r="J306" s="18"/>
      <c r="K306" s="18"/>
      <c r="L306" s="18"/>
      <c r="M306" s="18"/>
      <c r="N306" s="18"/>
      <c r="O306" s="183"/>
      <c r="P306" s="184"/>
      <c r="Q306" s="18"/>
    </row>
    <row r="307" spans="1:17" ht="18.75" hidden="1">
      <c r="A307" s="163"/>
      <c r="B307" s="41"/>
      <c r="C307" s="41"/>
      <c r="D307" s="212"/>
      <c r="E307" s="212"/>
      <c r="F307" s="212"/>
      <c r="G307" s="246"/>
      <c r="H307" s="18"/>
      <c r="I307" s="18"/>
      <c r="J307" s="18"/>
      <c r="K307" s="18"/>
      <c r="L307" s="18"/>
      <c r="M307" s="18"/>
      <c r="N307" s="18"/>
      <c r="O307" s="183"/>
      <c r="P307" s="184"/>
      <c r="Q307" s="18"/>
    </row>
    <row r="308" spans="1:17" ht="18.75" hidden="1">
      <c r="A308" s="163"/>
      <c r="B308" s="41"/>
      <c r="C308" s="41"/>
      <c r="D308" s="212"/>
      <c r="E308" s="212"/>
      <c r="F308" s="212"/>
      <c r="G308" s="246"/>
      <c r="H308" s="18"/>
      <c r="I308" s="18"/>
      <c r="J308" s="18"/>
      <c r="K308" s="18"/>
      <c r="L308" s="18"/>
      <c r="M308" s="18"/>
      <c r="N308" s="18"/>
      <c r="O308" s="183"/>
      <c r="P308" s="184"/>
      <c r="Q308" s="18"/>
    </row>
    <row r="309" spans="1:17" ht="18.75" hidden="1">
      <c r="A309" s="163"/>
      <c r="B309" s="41"/>
      <c r="C309" s="41"/>
      <c r="D309" s="212"/>
      <c r="E309" s="212"/>
      <c r="F309" s="212"/>
      <c r="G309" s="246"/>
      <c r="H309" s="18"/>
      <c r="I309" s="18"/>
      <c r="J309" s="18"/>
      <c r="K309" s="18"/>
      <c r="L309" s="18"/>
      <c r="M309" s="18"/>
      <c r="N309" s="18"/>
      <c r="O309" s="183"/>
      <c r="P309" s="184"/>
      <c r="Q309" s="18"/>
    </row>
    <row r="310" spans="1:17" ht="18.75" hidden="1">
      <c r="A310" s="163"/>
      <c r="B310" s="41"/>
      <c r="C310" s="41"/>
      <c r="D310" s="212"/>
      <c r="E310" s="212"/>
      <c r="F310" s="212"/>
      <c r="G310" s="246"/>
      <c r="H310" s="18"/>
      <c r="I310" s="18"/>
      <c r="J310" s="18"/>
      <c r="K310" s="18"/>
      <c r="L310" s="18"/>
      <c r="M310" s="18"/>
      <c r="N310" s="18"/>
      <c r="O310" s="183"/>
      <c r="P310" s="184"/>
      <c r="Q310" s="18"/>
    </row>
    <row r="311" spans="1:17" ht="18.75" hidden="1">
      <c r="A311" s="163"/>
      <c r="B311" s="41"/>
      <c r="C311" s="41"/>
      <c r="D311" s="212"/>
      <c r="E311" s="212"/>
      <c r="F311" s="212"/>
      <c r="G311" s="246"/>
      <c r="H311" s="18"/>
      <c r="I311" s="18"/>
      <c r="J311" s="18"/>
      <c r="K311" s="18"/>
      <c r="L311" s="18"/>
      <c r="M311" s="18"/>
      <c r="N311" s="18"/>
      <c r="O311" s="183"/>
      <c r="P311" s="184"/>
      <c r="Q311" s="18"/>
    </row>
    <row r="312" spans="1:17" ht="18.75" hidden="1">
      <c r="A312" s="163"/>
      <c r="B312" s="41"/>
      <c r="C312" s="41"/>
      <c r="D312" s="212"/>
      <c r="E312" s="212"/>
      <c r="F312" s="212"/>
      <c r="G312" s="246"/>
      <c r="H312" s="18"/>
      <c r="I312" s="18"/>
      <c r="J312" s="18"/>
      <c r="K312" s="18"/>
      <c r="L312" s="18"/>
      <c r="M312" s="18"/>
      <c r="N312" s="18"/>
      <c r="O312" s="183"/>
      <c r="P312" s="184"/>
      <c r="Q312" s="18"/>
    </row>
    <row r="313" spans="1:17" ht="18.75" hidden="1">
      <c r="A313" s="163"/>
      <c r="B313" s="41"/>
      <c r="C313" s="41"/>
      <c r="D313" s="212"/>
      <c r="E313" s="212"/>
      <c r="F313" s="212"/>
      <c r="G313" s="246"/>
      <c r="H313" s="18"/>
      <c r="I313" s="18"/>
      <c r="J313" s="18"/>
      <c r="K313" s="18"/>
      <c r="L313" s="18"/>
      <c r="M313" s="18"/>
      <c r="N313" s="18"/>
      <c r="O313" s="183"/>
      <c r="P313" s="184"/>
      <c r="Q313" s="18"/>
    </row>
    <row r="314" spans="1:17" ht="18.75" hidden="1">
      <c r="A314" s="163"/>
      <c r="B314" s="41"/>
      <c r="C314" s="41"/>
      <c r="D314" s="212"/>
      <c r="E314" s="212"/>
      <c r="F314" s="212"/>
      <c r="G314" s="246"/>
      <c r="H314" s="18"/>
      <c r="I314" s="18"/>
      <c r="J314" s="18"/>
      <c r="K314" s="18"/>
      <c r="L314" s="18"/>
      <c r="M314" s="18"/>
      <c r="N314" s="18"/>
      <c r="O314" s="183"/>
      <c r="P314" s="184"/>
      <c r="Q314" s="18"/>
    </row>
    <row r="315" spans="1:17" ht="18.75" hidden="1">
      <c r="A315" s="163"/>
      <c r="B315" s="41"/>
      <c r="C315" s="41"/>
      <c r="D315" s="212"/>
      <c r="E315" s="212"/>
      <c r="F315" s="212"/>
      <c r="G315" s="246"/>
      <c r="H315" s="18"/>
      <c r="I315" s="18"/>
      <c r="J315" s="18"/>
      <c r="K315" s="18"/>
      <c r="L315" s="18"/>
      <c r="M315" s="18"/>
      <c r="N315" s="18"/>
      <c r="O315" s="183"/>
      <c r="P315" s="184"/>
      <c r="Q315" s="18"/>
    </row>
    <row r="316" spans="1:17" ht="18.75" hidden="1">
      <c r="A316" s="163"/>
      <c r="B316" s="41"/>
      <c r="C316" s="41"/>
      <c r="D316" s="212"/>
      <c r="E316" s="212"/>
      <c r="F316" s="212"/>
      <c r="G316" s="246"/>
      <c r="H316" s="19"/>
      <c r="I316" s="18"/>
      <c r="J316" s="18"/>
      <c r="K316" s="18"/>
      <c r="L316" s="18"/>
      <c r="M316" s="18"/>
      <c r="N316" s="18"/>
      <c r="O316" s="183"/>
      <c r="P316" s="184"/>
      <c r="Q316" s="18"/>
    </row>
    <row r="317" spans="1:17" ht="18.75" hidden="1">
      <c r="A317" s="163"/>
      <c r="B317" s="41"/>
      <c r="C317" s="41"/>
      <c r="D317" s="212"/>
      <c r="E317" s="212"/>
      <c r="F317" s="212"/>
      <c r="G317" s="246"/>
      <c r="H317" s="19"/>
      <c r="I317" s="18"/>
      <c r="J317" s="18"/>
      <c r="K317" s="18"/>
      <c r="L317" s="18"/>
      <c r="M317" s="18"/>
      <c r="N317" s="18"/>
      <c r="O317" s="183"/>
      <c r="P317" s="184"/>
      <c r="Q317" s="18"/>
    </row>
    <row r="318" spans="1:17" ht="18.75" hidden="1">
      <c r="A318" s="163"/>
      <c r="B318" s="41"/>
      <c r="C318" s="41"/>
      <c r="D318" s="212"/>
      <c r="E318" s="212"/>
      <c r="F318" s="212"/>
      <c r="G318" s="246"/>
      <c r="H318" s="19"/>
      <c r="I318" s="18"/>
      <c r="J318" s="18"/>
      <c r="K318" s="18"/>
      <c r="L318" s="18"/>
      <c r="M318" s="18"/>
      <c r="N318" s="18"/>
      <c r="O318" s="183"/>
      <c r="P318" s="184"/>
      <c r="Q318" s="18"/>
    </row>
    <row r="319" spans="1:17" ht="18.75" hidden="1">
      <c r="A319" s="163"/>
      <c r="B319" s="41"/>
      <c r="C319" s="41"/>
      <c r="D319" s="212"/>
      <c r="E319" s="212"/>
      <c r="F319" s="212"/>
      <c r="G319" s="246"/>
      <c r="H319" s="19"/>
      <c r="I319" s="18"/>
      <c r="J319" s="18"/>
      <c r="K319" s="18"/>
      <c r="L319" s="18"/>
      <c r="M319" s="18"/>
      <c r="N319" s="18"/>
      <c r="O319" s="183"/>
      <c r="P319" s="184"/>
      <c r="Q319" s="18"/>
    </row>
    <row r="320" spans="1:17" ht="18.75" hidden="1">
      <c r="A320" s="163"/>
      <c r="B320" s="41"/>
      <c r="C320" s="41"/>
      <c r="D320" s="212"/>
      <c r="E320" s="212"/>
      <c r="F320" s="212"/>
      <c r="G320" s="246"/>
      <c r="H320" s="19"/>
      <c r="I320" s="18"/>
      <c r="J320" s="18"/>
      <c r="K320" s="18"/>
      <c r="L320" s="18"/>
      <c r="M320" s="18"/>
      <c r="N320" s="18"/>
      <c r="O320" s="183"/>
      <c r="P320" s="184"/>
      <c r="Q320" s="18"/>
    </row>
    <row r="321" spans="1:17" ht="18.75" hidden="1">
      <c r="A321" s="163"/>
      <c r="B321" s="163"/>
      <c r="C321" s="41"/>
      <c r="D321" s="212"/>
      <c r="E321" s="212"/>
      <c r="F321" s="212"/>
      <c r="G321" s="246"/>
      <c r="H321" s="19"/>
      <c r="I321" s="18"/>
      <c r="J321" s="18"/>
      <c r="K321" s="18"/>
      <c r="L321" s="18"/>
      <c r="M321" s="18"/>
      <c r="N321" s="18"/>
      <c r="O321" s="183"/>
      <c r="P321" s="184"/>
      <c r="Q321" s="18"/>
    </row>
    <row r="322" spans="1:17" ht="18.75" hidden="1">
      <c r="A322" s="163"/>
      <c r="B322" s="163"/>
      <c r="C322" s="41"/>
      <c r="D322" s="212"/>
      <c r="E322" s="212"/>
      <c r="F322" s="212"/>
      <c r="G322" s="246"/>
      <c r="H322" s="19"/>
      <c r="I322" s="18"/>
      <c r="J322" s="18"/>
      <c r="K322" s="18"/>
      <c r="L322" s="18"/>
      <c r="M322" s="18"/>
      <c r="N322" s="18"/>
      <c r="O322" s="183"/>
      <c r="P322" s="184"/>
      <c r="Q322" s="18"/>
    </row>
    <row r="323" spans="1:17" ht="18.75" hidden="1">
      <c r="A323" s="163"/>
      <c r="B323" s="163"/>
      <c r="C323" s="41"/>
      <c r="D323" s="212"/>
      <c r="E323" s="212"/>
      <c r="F323" s="212"/>
      <c r="G323" s="246"/>
      <c r="H323" s="19"/>
      <c r="I323" s="18"/>
      <c r="J323" s="18"/>
      <c r="K323" s="18"/>
      <c r="L323" s="18"/>
      <c r="M323" s="18"/>
      <c r="N323" s="18"/>
      <c r="O323" s="183"/>
      <c r="P323" s="184"/>
      <c r="Q323" s="18"/>
    </row>
    <row r="324" spans="1:17" ht="18.75" hidden="1">
      <c r="A324" s="163"/>
      <c r="B324" s="163"/>
      <c r="C324" s="41"/>
      <c r="D324" s="212"/>
      <c r="E324" s="212"/>
      <c r="F324" s="212"/>
      <c r="G324" s="246"/>
      <c r="H324" s="19"/>
      <c r="I324" s="18"/>
      <c r="J324" s="18"/>
      <c r="K324" s="18"/>
      <c r="L324" s="18"/>
      <c r="M324" s="18"/>
      <c r="N324" s="18"/>
      <c r="O324" s="183"/>
      <c r="P324" s="184"/>
      <c r="Q324" s="18"/>
    </row>
    <row r="325" spans="1:17" ht="18.75" hidden="1">
      <c r="A325" s="163"/>
      <c r="B325" s="41"/>
      <c r="C325" s="41"/>
      <c r="D325" s="212"/>
      <c r="E325" s="212"/>
      <c r="F325" s="212"/>
      <c r="G325" s="246"/>
      <c r="H325" s="18"/>
      <c r="I325" s="51"/>
      <c r="J325" s="18"/>
      <c r="K325" s="18"/>
      <c r="L325" s="18"/>
      <c r="M325" s="18"/>
      <c r="N325" s="18"/>
      <c r="O325" s="183"/>
      <c r="P325" s="184"/>
      <c r="Q325" s="18"/>
    </row>
    <row r="326" spans="1:17" ht="18.75" hidden="1">
      <c r="A326" s="163"/>
      <c r="B326" s="41"/>
      <c r="C326" s="41"/>
      <c r="D326" s="212"/>
      <c r="E326" s="212"/>
      <c r="F326" s="212"/>
      <c r="G326" s="246"/>
      <c r="H326" s="18"/>
      <c r="I326" s="18"/>
      <c r="J326" s="18"/>
      <c r="K326" s="18"/>
      <c r="L326" s="18"/>
      <c r="M326" s="18"/>
      <c r="N326" s="18"/>
      <c r="O326" s="183"/>
      <c r="P326" s="184"/>
      <c r="Q326" s="18"/>
    </row>
    <row r="327" spans="1:17" ht="18.75" hidden="1">
      <c r="A327" s="163"/>
      <c r="B327" s="41"/>
      <c r="C327" s="41"/>
      <c r="D327" s="212"/>
      <c r="E327" s="212"/>
      <c r="F327" s="212"/>
      <c r="G327" s="246"/>
      <c r="H327" s="18"/>
      <c r="I327" s="18"/>
      <c r="J327" s="18"/>
      <c r="K327" s="18"/>
      <c r="L327" s="18"/>
      <c r="M327" s="18"/>
      <c r="N327" s="18"/>
      <c r="O327" s="183"/>
      <c r="P327" s="184"/>
      <c r="Q327" s="18"/>
    </row>
    <row r="328" spans="1:17" ht="18.75" hidden="1">
      <c r="A328" s="163"/>
      <c r="B328" s="41"/>
      <c r="C328" s="41"/>
      <c r="D328" s="212"/>
      <c r="E328" s="212"/>
      <c r="F328" s="212"/>
      <c r="G328" s="246"/>
      <c r="H328" s="19"/>
      <c r="I328" s="18"/>
      <c r="J328" s="19"/>
      <c r="K328" s="18"/>
      <c r="L328" s="18"/>
      <c r="M328" s="18"/>
      <c r="N328" s="18"/>
      <c r="O328" s="183"/>
      <c r="P328" s="249"/>
      <c r="Q328" s="18"/>
    </row>
    <row r="329" spans="1:17" ht="19.5" hidden="1">
      <c r="A329" s="265"/>
      <c r="B329" s="266"/>
      <c r="C329" s="266"/>
      <c r="D329" s="207"/>
      <c r="E329" s="207"/>
      <c r="F329" s="207"/>
      <c r="G329" s="246"/>
      <c r="H329" s="51"/>
      <c r="I329" s="51"/>
      <c r="J329" s="51"/>
      <c r="K329" s="51"/>
      <c r="L329" s="51"/>
      <c r="M329" s="51"/>
      <c r="N329" s="51"/>
      <c r="O329" s="250"/>
      <c r="P329" s="250"/>
      <c r="Q329" s="18"/>
    </row>
    <row r="330" spans="1:17" ht="18.75" hidden="1">
      <c r="A330" s="163"/>
      <c r="B330" s="41"/>
      <c r="C330" s="41"/>
      <c r="D330" s="212"/>
      <c r="E330" s="212"/>
      <c r="F330" s="212"/>
      <c r="G330" s="246"/>
      <c r="H330" s="18"/>
      <c r="I330" s="18"/>
      <c r="J330" s="18"/>
      <c r="K330" s="18"/>
      <c r="L330" s="18"/>
      <c r="M330" s="18"/>
      <c r="N330" s="18"/>
      <c r="O330" s="183"/>
      <c r="P330" s="184"/>
      <c r="Q330" s="18"/>
    </row>
    <row r="331" spans="1:17" ht="18.75" hidden="1">
      <c r="A331" s="163"/>
      <c r="B331" s="41"/>
      <c r="C331" s="41"/>
      <c r="D331" s="212"/>
      <c r="E331" s="212"/>
      <c r="F331" s="212"/>
      <c r="G331" s="246"/>
      <c r="H331" s="18"/>
      <c r="I331" s="18"/>
      <c r="J331" s="18"/>
      <c r="K331" s="18"/>
      <c r="L331" s="18"/>
      <c r="M331" s="18"/>
      <c r="N331" s="18"/>
      <c r="O331" s="183"/>
      <c r="P331" s="184"/>
      <c r="Q331" s="18"/>
    </row>
    <row r="332" spans="1:17" ht="18.75" hidden="1">
      <c r="A332" s="163"/>
      <c r="B332" s="41"/>
      <c r="C332" s="41"/>
      <c r="D332" s="212"/>
      <c r="E332" s="212"/>
      <c r="F332" s="212"/>
      <c r="G332" s="246"/>
      <c r="H332" s="19"/>
      <c r="I332" s="18"/>
      <c r="J332" s="18"/>
      <c r="K332" s="18"/>
      <c r="L332" s="18"/>
      <c r="M332" s="18"/>
      <c r="N332" s="18"/>
      <c r="O332" s="183"/>
      <c r="P332" s="184"/>
      <c r="Q332" s="18"/>
    </row>
    <row r="333" spans="1:17" ht="18.75" hidden="1">
      <c r="A333" s="163"/>
      <c r="B333" s="41"/>
      <c r="C333" s="41"/>
      <c r="D333" s="212"/>
      <c r="E333" s="212"/>
      <c r="F333" s="212"/>
      <c r="G333" s="246"/>
      <c r="H333" s="19"/>
      <c r="I333" s="18"/>
      <c r="J333" s="18"/>
      <c r="K333" s="18"/>
      <c r="L333" s="18"/>
      <c r="M333" s="18"/>
      <c r="N333" s="18"/>
      <c r="O333" s="183"/>
      <c r="P333" s="184"/>
      <c r="Q333" s="18"/>
    </row>
    <row r="334" spans="1:17" ht="19.5" hidden="1">
      <c r="A334" s="265"/>
      <c r="B334" s="266"/>
      <c r="C334" s="266"/>
      <c r="D334" s="207"/>
      <c r="E334" s="207"/>
      <c r="F334" s="207"/>
      <c r="G334" s="246"/>
      <c r="H334" s="246"/>
      <c r="I334" s="51"/>
      <c r="J334" s="246"/>
      <c r="K334" s="18"/>
      <c r="L334" s="18"/>
      <c r="M334" s="18"/>
      <c r="N334" s="18"/>
      <c r="O334" s="183"/>
      <c r="P334" s="184"/>
      <c r="Q334" s="18"/>
    </row>
    <row r="335" spans="1:17" ht="18.75" hidden="1">
      <c r="A335" s="163"/>
      <c r="B335" s="41"/>
      <c r="C335" s="41"/>
      <c r="D335" s="212"/>
      <c r="E335" s="212"/>
      <c r="F335" s="212"/>
      <c r="G335" s="246"/>
      <c r="H335" s="19"/>
      <c r="I335" s="18"/>
      <c r="J335" s="19"/>
      <c r="K335" s="18"/>
      <c r="L335" s="18"/>
      <c r="M335" s="18"/>
      <c r="N335" s="18"/>
      <c r="O335" s="183"/>
      <c r="P335" s="184"/>
      <c r="Q335" s="18"/>
    </row>
    <row r="336" spans="1:17" ht="18.75" hidden="1">
      <c r="A336" s="163"/>
      <c r="B336" s="41"/>
      <c r="C336" s="41"/>
      <c r="D336" s="212"/>
      <c r="E336" s="212"/>
      <c r="F336" s="212"/>
      <c r="G336" s="246"/>
      <c r="H336" s="19"/>
      <c r="I336" s="18"/>
      <c r="J336" s="19"/>
      <c r="K336" s="18"/>
      <c r="L336" s="18"/>
      <c r="M336" s="18"/>
      <c r="N336" s="18"/>
      <c r="O336" s="183"/>
      <c r="P336" s="184"/>
      <c r="Q336" s="18"/>
    </row>
    <row r="337" spans="1:17" ht="18.75" hidden="1">
      <c r="A337" s="163"/>
      <c r="B337" s="41"/>
      <c r="C337" s="271"/>
      <c r="D337" s="212"/>
      <c r="E337" s="212"/>
      <c r="F337" s="212"/>
      <c r="G337" s="246"/>
      <c r="H337" s="19"/>
      <c r="I337" s="18"/>
      <c r="J337" s="19"/>
      <c r="K337" s="18"/>
      <c r="L337" s="18"/>
      <c r="M337" s="18"/>
      <c r="N337" s="18"/>
      <c r="O337" s="183"/>
      <c r="P337" s="184"/>
      <c r="Q337" s="18"/>
    </row>
    <row r="338" spans="1:17" ht="19.5" hidden="1">
      <c r="A338" s="265"/>
      <c r="B338" s="266"/>
      <c r="C338" s="266"/>
      <c r="D338" s="206"/>
      <c r="E338" s="206"/>
      <c r="F338" s="206"/>
      <c r="G338" s="246"/>
      <c r="H338" s="51"/>
      <c r="I338" s="51"/>
      <c r="J338" s="51"/>
      <c r="K338" s="51"/>
      <c r="L338" s="51"/>
      <c r="M338" s="51"/>
      <c r="N338" s="51"/>
      <c r="O338" s="51"/>
      <c r="P338" s="250"/>
      <c r="Q338" s="18"/>
    </row>
    <row r="339" spans="1:17" ht="18.75" hidden="1">
      <c r="A339" s="272"/>
      <c r="B339" s="244"/>
      <c r="C339" s="41"/>
      <c r="D339" s="218"/>
      <c r="E339" s="218"/>
      <c r="F339" s="218"/>
      <c r="G339" s="246"/>
      <c r="H339" s="51"/>
      <c r="I339" s="18"/>
      <c r="J339" s="18"/>
      <c r="K339" s="18"/>
      <c r="L339" s="18"/>
      <c r="M339" s="18"/>
      <c r="N339" s="18"/>
      <c r="O339" s="183"/>
      <c r="P339" s="184"/>
      <c r="Q339" s="18"/>
    </row>
    <row r="340" spans="1:17" ht="18.75" hidden="1">
      <c r="A340" s="244"/>
      <c r="B340" s="244"/>
      <c r="C340" s="41"/>
      <c r="D340" s="218"/>
      <c r="E340" s="218"/>
      <c r="F340" s="218"/>
      <c r="G340" s="246"/>
      <c r="H340" s="18"/>
      <c r="I340" s="18"/>
      <c r="J340" s="18"/>
      <c r="K340" s="18"/>
      <c r="L340" s="18"/>
      <c r="M340" s="18"/>
      <c r="N340" s="18"/>
      <c r="O340" s="183"/>
      <c r="P340" s="184"/>
      <c r="Q340" s="18"/>
    </row>
    <row r="341" spans="1:17" ht="18.75" hidden="1">
      <c r="A341" s="244"/>
      <c r="B341" s="244"/>
      <c r="C341" s="41"/>
      <c r="D341" s="218"/>
      <c r="E341" s="218"/>
      <c r="F341" s="218"/>
      <c r="G341" s="246"/>
      <c r="H341" s="18"/>
      <c r="I341" s="18"/>
      <c r="J341" s="18"/>
      <c r="K341" s="18"/>
      <c r="L341" s="18"/>
      <c r="M341" s="18"/>
      <c r="N341" s="18"/>
      <c r="O341" s="183"/>
      <c r="P341" s="184"/>
      <c r="Q341" s="18"/>
    </row>
    <row r="342" spans="1:17" ht="18.75" hidden="1">
      <c r="A342" s="244"/>
      <c r="B342" s="244"/>
      <c r="C342" s="41"/>
      <c r="D342" s="218"/>
      <c r="E342" s="218"/>
      <c r="F342" s="218"/>
      <c r="G342" s="246"/>
      <c r="H342" s="18"/>
      <c r="I342" s="18"/>
      <c r="J342" s="18"/>
      <c r="K342" s="18"/>
      <c r="L342" s="18"/>
      <c r="M342" s="18"/>
      <c r="N342" s="18"/>
      <c r="O342" s="183"/>
      <c r="P342" s="184"/>
      <c r="Q342" s="18"/>
    </row>
    <row r="343" spans="1:17" ht="18.75" hidden="1">
      <c r="A343" s="244"/>
      <c r="B343" s="244"/>
      <c r="C343" s="277"/>
      <c r="D343" s="218"/>
      <c r="E343" s="218"/>
      <c r="F343" s="218"/>
      <c r="G343" s="246"/>
      <c r="H343" s="18"/>
      <c r="I343" s="18"/>
      <c r="J343" s="18"/>
      <c r="K343" s="18"/>
      <c r="L343" s="18"/>
      <c r="M343" s="18"/>
      <c r="N343" s="18"/>
      <c r="O343" s="183"/>
      <c r="P343" s="184"/>
      <c r="Q343" s="18"/>
    </row>
    <row r="344" spans="1:17" ht="18.75" hidden="1">
      <c r="A344" s="244"/>
      <c r="B344" s="244"/>
      <c r="C344" s="41"/>
      <c r="D344" s="218"/>
      <c r="E344" s="218"/>
      <c r="F344" s="218"/>
      <c r="G344" s="246"/>
      <c r="H344" s="18"/>
      <c r="I344" s="18"/>
      <c r="J344" s="18"/>
      <c r="K344" s="18"/>
      <c r="L344" s="18"/>
      <c r="M344" s="18"/>
      <c r="N344" s="18"/>
      <c r="O344" s="183"/>
      <c r="P344" s="184"/>
      <c r="Q344" s="18"/>
    </row>
    <row r="345" spans="1:17" ht="18.75" hidden="1">
      <c r="A345" s="244"/>
      <c r="B345" s="244"/>
      <c r="C345" s="277"/>
      <c r="D345" s="218"/>
      <c r="E345" s="218"/>
      <c r="F345" s="218"/>
      <c r="G345" s="246"/>
      <c r="H345" s="18"/>
      <c r="I345" s="18"/>
      <c r="J345" s="18"/>
      <c r="K345" s="18"/>
      <c r="L345" s="18"/>
      <c r="M345" s="18"/>
      <c r="N345" s="18"/>
      <c r="O345" s="183"/>
      <c r="P345" s="184"/>
      <c r="Q345" s="18"/>
    </row>
    <row r="346" spans="1:17" ht="18.75" hidden="1">
      <c r="A346" s="244"/>
      <c r="B346" s="244"/>
      <c r="C346" s="41"/>
      <c r="D346" s="218"/>
      <c r="E346" s="218"/>
      <c r="F346" s="218"/>
      <c r="G346" s="246"/>
      <c r="H346" s="18"/>
      <c r="I346" s="18"/>
      <c r="J346" s="18"/>
      <c r="K346" s="18"/>
      <c r="L346" s="18"/>
      <c r="M346" s="18"/>
      <c r="N346" s="18"/>
      <c r="O346" s="183"/>
      <c r="P346" s="184"/>
      <c r="Q346" s="18"/>
    </row>
    <row r="347" spans="1:17" ht="18.75" hidden="1">
      <c r="A347" s="244"/>
      <c r="B347" s="244"/>
      <c r="C347" s="125"/>
      <c r="D347" s="218"/>
      <c r="E347" s="218"/>
      <c r="F347" s="218"/>
      <c r="G347" s="246"/>
      <c r="H347" s="18"/>
      <c r="I347" s="18"/>
      <c r="J347" s="18"/>
      <c r="K347" s="18"/>
      <c r="L347" s="18"/>
      <c r="M347" s="18"/>
      <c r="N347" s="18"/>
      <c r="O347" s="183"/>
      <c r="P347" s="184"/>
      <c r="Q347" s="18"/>
    </row>
    <row r="348" spans="1:17" ht="18.75" hidden="1">
      <c r="A348" s="244"/>
      <c r="B348" s="244"/>
      <c r="C348" s="125"/>
      <c r="D348" s="218"/>
      <c r="E348" s="218"/>
      <c r="F348" s="218"/>
      <c r="G348" s="246"/>
      <c r="H348" s="19"/>
      <c r="I348" s="18"/>
      <c r="J348" s="18"/>
      <c r="K348" s="18"/>
      <c r="L348" s="18"/>
      <c r="M348" s="18"/>
      <c r="N348" s="18"/>
      <c r="O348" s="183"/>
      <c r="P348" s="184"/>
      <c r="Q348" s="18"/>
    </row>
    <row r="349" spans="1:17" ht="18.75" hidden="1">
      <c r="A349" s="244"/>
      <c r="B349" s="244"/>
      <c r="C349" s="41"/>
      <c r="D349" s="212"/>
      <c r="E349" s="212"/>
      <c r="F349" s="212"/>
      <c r="G349" s="246"/>
      <c r="H349" s="18"/>
      <c r="I349" s="18"/>
      <c r="J349" s="18"/>
      <c r="K349" s="18"/>
      <c r="L349" s="18"/>
      <c r="M349" s="18"/>
      <c r="N349" s="18"/>
      <c r="O349" s="183"/>
      <c r="P349" s="184"/>
      <c r="Q349" s="18"/>
    </row>
    <row r="350" spans="1:17" ht="18.75" hidden="1">
      <c r="A350" s="319"/>
      <c r="B350" s="244"/>
      <c r="C350" s="276"/>
      <c r="D350" s="198"/>
      <c r="E350" s="198"/>
      <c r="F350" s="198"/>
      <c r="G350" s="246"/>
      <c r="H350" s="18"/>
      <c r="I350" s="18"/>
      <c r="J350" s="18"/>
      <c r="K350" s="18"/>
      <c r="L350" s="18"/>
      <c r="M350" s="18"/>
      <c r="N350" s="18"/>
      <c r="O350" s="183"/>
      <c r="P350" s="183"/>
      <c r="Q350" s="18"/>
    </row>
    <row r="351" spans="1:17" ht="18.75" hidden="1">
      <c r="A351" s="319"/>
      <c r="B351" s="244"/>
      <c r="C351" s="41"/>
      <c r="D351" s="223"/>
      <c r="E351" s="223"/>
      <c r="F351" s="223"/>
      <c r="G351" s="246"/>
      <c r="H351" s="19"/>
      <c r="I351" s="19"/>
      <c r="J351" s="18"/>
      <c r="K351" s="18"/>
      <c r="L351" s="18"/>
      <c r="M351" s="18"/>
      <c r="N351" s="18"/>
      <c r="O351" s="183"/>
      <c r="P351" s="183"/>
      <c r="Q351" s="18"/>
    </row>
    <row r="352" spans="1:17" ht="18.75" hidden="1">
      <c r="A352" s="319"/>
      <c r="B352" s="244"/>
      <c r="C352" s="277"/>
      <c r="D352" s="223"/>
      <c r="E352" s="223"/>
      <c r="F352" s="223"/>
      <c r="G352" s="246"/>
      <c r="H352" s="19"/>
      <c r="I352" s="19"/>
      <c r="J352" s="18"/>
      <c r="K352" s="18"/>
      <c r="L352" s="18"/>
      <c r="M352" s="18"/>
      <c r="N352" s="18"/>
      <c r="O352" s="183"/>
      <c r="P352" s="183"/>
      <c r="Q352" s="18"/>
    </row>
    <row r="353" spans="1:17" ht="18.75" hidden="1">
      <c r="A353" s="319"/>
      <c r="B353" s="244"/>
      <c r="C353" s="277"/>
      <c r="D353" s="223"/>
      <c r="E353" s="223"/>
      <c r="F353" s="223"/>
      <c r="G353" s="246"/>
      <c r="H353" s="19"/>
      <c r="I353" s="19"/>
      <c r="J353" s="18"/>
      <c r="K353" s="18"/>
      <c r="L353" s="18"/>
      <c r="M353" s="18"/>
      <c r="N353" s="18"/>
      <c r="O353" s="183"/>
      <c r="P353" s="183"/>
      <c r="Q353" s="18"/>
    </row>
    <row r="354" spans="1:17" ht="18.75" hidden="1">
      <c r="A354" s="319"/>
      <c r="B354" s="244"/>
      <c r="C354" s="125"/>
      <c r="D354" s="223"/>
      <c r="E354" s="223"/>
      <c r="F354" s="223"/>
      <c r="G354" s="246"/>
      <c r="H354" s="19"/>
      <c r="I354" s="19"/>
      <c r="J354" s="18"/>
      <c r="K354" s="18"/>
      <c r="L354" s="18"/>
      <c r="M354" s="18"/>
      <c r="N354" s="18"/>
      <c r="O354" s="183"/>
      <c r="P354" s="183"/>
      <c r="Q354" s="18"/>
    </row>
    <row r="355" spans="1:17" ht="18.75" hidden="1">
      <c r="A355" s="319"/>
      <c r="B355" s="244"/>
      <c r="C355" s="48"/>
      <c r="D355" s="223"/>
      <c r="E355" s="223"/>
      <c r="F355" s="223"/>
      <c r="G355" s="246"/>
      <c r="H355" s="19"/>
      <c r="I355" s="19"/>
      <c r="J355" s="18"/>
      <c r="K355" s="18"/>
      <c r="L355" s="18"/>
      <c r="M355" s="18"/>
      <c r="N355" s="18"/>
      <c r="O355" s="183"/>
      <c r="P355" s="183"/>
      <c r="Q355" s="18"/>
    </row>
    <row r="356" spans="1:17" ht="18.75" hidden="1">
      <c r="A356" s="244"/>
      <c r="B356" s="244"/>
      <c r="C356" s="125"/>
      <c r="D356" s="223"/>
      <c r="E356" s="223"/>
      <c r="F356" s="223"/>
      <c r="G356" s="246"/>
      <c r="H356" s="19"/>
      <c r="I356" s="224"/>
      <c r="J356" s="225"/>
      <c r="K356" s="225"/>
      <c r="L356" s="225"/>
      <c r="M356" s="225"/>
      <c r="N356" s="225"/>
      <c r="O356" s="183"/>
      <c r="P356" s="183"/>
      <c r="Q356" s="18"/>
    </row>
    <row r="357" spans="1:17" ht="19.5" hidden="1">
      <c r="A357" s="278"/>
      <c r="B357" s="266"/>
      <c r="C357" s="266"/>
      <c r="D357" s="223"/>
      <c r="E357" s="223"/>
      <c r="F357" s="223"/>
      <c r="G357" s="246"/>
      <c r="H357" s="19"/>
      <c r="I357" s="224"/>
      <c r="J357" s="225"/>
      <c r="K357" s="225"/>
      <c r="L357" s="225"/>
      <c r="M357" s="225"/>
      <c r="N357" s="225"/>
      <c r="O357" s="183"/>
      <c r="P357" s="183"/>
      <c r="Q357" s="18"/>
    </row>
    <row r="358" spans="1:17" ht="18.75" hidden="1">
      <c r="A358" s="163"/>
      <c r="B358" s="41"/>
      <c r="C358" s="41"/>
      <c r="D358" s="223"/>
      <c r="E358" s="223"/>
      <c r="F358" s="223"/>
      <c r="G358" s="246"/>
      <c r="H358" s="19"/>
      <c r="I358" s="224"/>
      <c r="J358" s="225"/>
      <c r="K358" s="225"/>
      <c r="L358" s="225"/>
      <c r="M358" s="225"/>
      <c r="N358" s="225"/>
      <c r="O358" s="183"/>
      <c r="P358" s="183"/>
      <c r="Q358" s="18"/>
    </row>
    <row r="359" spans="1:17" ht="19.5" hidden="1">
      <c r="A359" s="278"/>
      <c r="B359" s="266"/>
      <c r="C359" s="266"/>
      <c r="D359" s="223"/>
      <c r="E359" s="223"/>
      <c r="F359" s="223"/>
      <c r="G359" s="246"/>
      <c r="H359" s="246"/>
      <c r="I359" s="251"/>
      <c r="J359" s="246"/>
      <c r="K359" s="246"/>
      <c r="L359" s="246"/>
      <c r="M359" s="246"/>
      <c r="N359" s="246"/>
      <c r="O359" s="246"/>
      <c r="P359" s="247"/>
      <c r="Q359" s="246"/>
    </row>
    <row r="360" spans="1:17" ht="56.25" hidden="1">
      <c r="A360" s="163" t="s">
        <v>68</v>
      </c>
      <c r="B360" s="41" t="s">
        <v>512</v>
      </c>
      <c r="C360" s="41" t="s">
        <v>489</v>
      </c>
      <c r="D360" s="223"/>
      <c r="E360" s="223"/>
      <c r="F360" s="223"/>
      <c r="G360" s="19"/>
      <c r="H360" s="19"/>
      <c r="I360" s="224"/>
      <c r="J360" s="19"/>
      <c r="K360" s="225"/>
      <c r="L360" s="225"/>
      <c r="M360" s="225"/>
      <c r="N360" s="225"/>
      <c r="O360" s="183"/>
      <c r="P360" s="183"/>
      <c r="Q360" s="19">
        <v>5.5</v>
      </c>
    </row>
    <row r="361" spans="1:17" ht="56.25">
      <c r="A361" s="163" t="s">
        <v>68</v>
      </c>
      <c r="B361" s="41" t="s">
        <v>512</v>
      </c>
      <c r="C361" s="165" t="s">
        <v>490</v>
      </c>
      <c r="D361" s="223"/>
      <c r="E361" s="223"/>
      <c r="F361" s="223"/>
      <c r="G361" s="19">
        <f>SUM(J361+L361+N361)</f>
        <v>2.062</v>
      </c>
      <c r="H361" s="19"/>
      <c r="I361" s="224"/>
      <c r="J361" s="19">
        <v>2.062</v>
      </c>
      <c r="K361" s="225"/>
      <c r="L361" s="225"/>
      <c r="M361" s="225"/>
      <c r="N361" s="225"/>
      <c r="O361" s="183"/>
      <c r="P361" s="183"/>
      <c r="Q361" s="19">
        <v>2.062</v>
      </c>
    </row>
    <row r="362" spans="1:17" ht="56.25" hidden="1">
      <c r="A362" s="163" t="s">
        <v>68</v>
      </c>
      <c r="B362" s="41" t="s">
        <v>512</v>
      </c>
      <c r="C362" s="41" t="s">
        <v>489</v>
      </c>
      <c r="D362" s="223"/>
      <c r="E362" s="223"/>
      <c r="F362" s="223"/>
      <c r="G362" s="19"/>
      <c r="H362" s="19"/>
      <c r="I362" s="224"/>
      <c r="J362" s="19"/>
      <c r="K362" s="225"/>
      <c r="L362" s="225"/>
      <c r="M362" s="225"/>
      <c r="N362" s="225"/>
      <c r="O362" s="183"/>
      <c r="P362" s="183"/>
      <c r="Q362" s="19"/>
    </row>
    <row r="363" spans="1:17" ht="93.75">
      <c r="A363" s="163" t="s">
        <v>139</v>
      </c>
      <c r="B363" s="41" t="s">
        <v>198</v>
      </c>
      <c r="C363" s="41" t="s">
        <v>505</v>
      </c>
      <c r="D363" s="19"/>
      <c r="E363" s="19"/>
      <c r="F363" s="19"/>
      <c r="G363" s="19">
        <f>SUM(J363+O363+P363)+N363+L363</f>
        <v>650</v>
      </c>
      <c r="H363" s="19"/>
      <c r="I363" s="224"/>
      <c r="J363" s="19"/>
      <c r="K363" s="225"/>
      <c r="L363" s="225">
        <v>650</v>
      </c>
      <c r="M363" s="225"/>
      <c r="N363" s="225"/>
      <c r="O363" s="183"/>
      <c r="P363" s="183"/>
      <c r="Q363" s="19"/>
    </row>
    <row r="364" spans="1:17" ht="18.75" hidden="1">
      <c r="A364" s="163"/>
      <c r="B364" s="41"/>
      <c r="C364" s="165"/>
      <c r="D364" s="223"/>
      <c r="E364" s="223"/>
      <c r="F364" s="223"/>
      <c r="G364" s="19"/>
      <c r="H364" s="19"/>
      <c r="I364" s="224"/>
      <c r="J364" s="19"/>
      <c r="K364" s="225"/>
      <c r="L364" s="225"/>
      <c r="M364" s="225"/>
      <c r="N364" s="225"/>
      <c r="O364" s="183"/>
      <c r="P364" s="183"/>
      <c r="Q364" s="19"/>
    </row>
    <row r="365" spans="1:17" ht="18.75" hidden="1">
      <c r="A365" s="163"/>
      <c r="B365" s="41"/>
      <c r="C365" s="165"/>
      <c r="D365" s="223"/>
      <c r="E365" s="223"/>
      <c r="F365" s="223"/>
      <c r="G365" s="19"/>
      <c r="H365" s="19"/>
      <c r="I365" s="224"/>
      <c r="J365" s="19"/>
      <c r="K365" s="225"/>
      <c r="L365" s="225"/>
      <c r="M365" s="225"/>
      <c r="N365" s="225"/>
      <c r="O365" s="183"/>
      <c r="P365" s="183"/>
      <c r="Q365" s="19"/>
    </row>
    <row r="366" spans="1:17" ht="18.75" hidden="1">
      <c r="A366" s="163"/>
      <c r="B366" s="41"/>
      <c r="C366" s="165"/>
      <c r="D366" s="223"/>
      <c r="E366" s="223"/>
      <c r="F366" s="223"/>
      <c r="G366" s="19"/>
      <c r="H366" s="19"/>
      <c r="I366" s="224"/>
      <c r="J366" s="19"/>
      <c r="K366" s="225"/>
      <c r="L366" s="225"/>
      <c r="M366" s="225"/>
      <c r="N366" s="225"/>
      <c r="O366" s="183"/>
      <c r="P366" s="183"/>
      <c r="Q366" s="19"/>
    </row>
    <row r="367" spans="1:17" ht="19.5" hidden="1">
      <c r="A367" s="266"/>
      <c r="B367" s="266"/>
      <c r="C367" s="266"/>
      <c r="D367" s="223"/>
      <c r="E367" s="223"/>
      <c r="F367" s="223"/>
      <c r="G367" s="246"/>
      <c r="H367" s="246"/>
      <c r="I367" s="251"/>
      <c r="J367" s="246"/>
      <c r="K367" s="246"/>
      <c r="L367" s="225"/>
      <c r="M367" s="225"/>
      <c r="N367" s="225"/>
      <c r="O367" s="183"/>
      <c r="P367" s="183"/>
      <c r="Q367" s="51">
        <v>0</v>
      </c>
    </row>
    <row r="368" spans="1:17" ht="20.25" hidden="1">
      <c r="A368" s="171"/>
      <c r="B368" s="41"/>
      <c r="C368" s="165"/>
      <c r="D368" s="223"/>
      <c r="E368" s="223"/>
      <c r="F368" s="223"/>
      <c r="G368" s="19"/>
      <c r="H368" s="19"/>
      <c r="I368" s="224"/>
      <c r="J368" s="19"/>
      <c r="K368" s="252"/>
      <c r="L368" s="225"/>
      <c r="M368" s="225"/>
      <c r="N368" s="225"/>
      <c r="O368" s="183"/>
      <c r="P368" s="183"/>
      <c r="Q368" s="18">
        <v>0</v>
      </c>
    </row>
    <row r="369" spans="1:17" ht="19.5" hidden="1">
      <c r="A369" s="226"/>
      <c r="B369" s="233"/>
      <c r="C369" s="234"/>
      <c r="D369" s="40"/>
      <c r="E369" s="227"/>
      <c r="F369" s="228"/>
      <c r="G369" s="253"/>
      <c r="H369" s="253"/>
      <c r="I369" s="253"/>
      <c r="J369" s="253"/>
      <c r="K369" s="51"/>
      <c r="L369" s="51"/>
      <c r="M369" s="51"/>
      <c r="N369" s="51"/>
      <c r="O369" s="253">
        <f>SUM(O250+O359+O367)</f>
        <v>0</v>
      </c>
      <c r="P369" s="289">
        <f>SUM(P250+P359+P367)</f>
        <v>0</v>
      </c>
      <c r="Q369" s="253">
        <f>SUM(Q250+Q359+Q367)</f>
        <v>0</v>
      </c>
    </row>
    <row r="370" spans="1:17" ht="18.75" hidden="1">
      <c r="A370" s="229"/>
      <c r="B370" s="229"/>
      <c r="C370" s="229"/>
      <c r="Q370" s="304"/>
    </row>
    <row r="371" spans="1:19" ht="15.75" hidden="1">
      <c r="A371" s="348"/>
      <c r="B371" s="333"/>
      <c r="C371" s="348"/>
      <c r="D371" s="294"/>
      <c r="E371" s="294"/>
      <c r="F371" s="294"/>
      <c r="G371" s="317"/>
      <c r="H371" s="192"/>
      <c r="I371" s="192"/>
      <c r="J371" s="366" t="s">
        <v>241</v>
      </c>
      <c r="K371" s="366"/>
      <c r="L371" s="366"/>
      <c r="M371" s="366"/>
      <c r="N371" s="366"/>
      <c r="O371" s="366"/>
      <c r="P371" s="367"/>
      <c r="Q371" s="232"/>
      <c r="R371" s="368" t="s">
        <v>242</v>
      </c>
      <c r="S371" s="317" t="s">
        <v>492</v>
      </c>
    </row>
    <row r="372" spans="1:19" ht="15.75" hidden="1">
      <c r="A372" s="348"/>
      <c r="B372" s="334"/>
      <c r="C372" s="348"/>
      <c r="D372" s="294"/>
      <c r="E372" s="294"/>
      <c r="F372" s="294"/>
      <c r="G372" s="317"/>
      <c r="H372" s="192"/>
      <c r="I372" s="192"/>
      <c r="J372" s="317" t="s">
        <v>243</v>
      </c>
      <c r="K372" s="317"/>
      <c r="L372" s="369" t="s">
        <v>493</v>
      </c>
      <c r="M372" s="200"/>
      <c r="N372" s="369" t="s">
        <v>245</v>
      </c>
      <c r="O372" s="317" t="s">
        <v>244</v>
      </c>
      <c r="P372" s="371" t="s">
        <v>245</v>
      </c>
      <c r="Q372" s="192"/>
      <c r="R372" s="368"/>
      <c r="S372" s="317"/>
    </row>
    <row r="373" spans="1:19" ht="51" hidden="1">
      <c r="A373" s="41"/>
      <c r="B373" s="41"/>
      <c r="C373" s="348"/>
      <c r="D373" s="294"/>
      <c r="E373" s="294"/>
      <c r="F373" s="294"/>
      <c r="G373" s="317"/>
      <c r="H373" s="192"/>
      <c r="I373" s="192"/>
      <c r="J373" s="192" t="s">
        <v>247</v>
      </c>
      <c r="K373" s="192" t="s">
        <v>248</v>
      </c>
      <c r="L373" s="370"/>
      <c r="M373" s="201"/>
      <c r="N373" s="370"/>
      <c r="O373" s="317"/>
      <c r="P373" s="371"/>
      <c r="Q373" s="192"/>
      <c r="R373" s="368"/>
      <c r="S373" s="317"/>
    </row>
    <row r="374" spans="1:18" ht="19.5" hidden="1">
      <c r="A374" s="265"/>
      <c r="B374" s="266"/>
      <c r="C374" s="266"/>
      <c r="D374" s="207"/>
      <c r="E374" s="207"/>
      <c r="F374" s="207"/>
      <c r="G374" s="208"/>
      <c r="H374" s="209"/>
      <c r="I374" s="208"/>
      <c r="J374" s="208"/>
      <c r="K374" s="208"/>
      <c r="L374" s="208"/>
      <c r="M374" s="208"/>
      <c r="N374" s="208"/>
      <c r="O374" s="207"/>
      <c r="P374" s="290"/>
      <c r="Q374" s="207"/>
      <c r="R374" s="299"/>
    </row>
    <row r="375" spans="1:18" ht="18.75" hidden="1">
      <c r="A375" s="163"/>
      <c r="B375" s="41"/>
      <c r="C375" s="41"/>
      <c r="D375" s="212"/>
      <c r="E375" s="212"/>
      <c r="F375" s="212"/>
      <c r="G375" s="213"/>
      <c r="H375" s="213"/>
      <c r="I375" s="213"/>
      <c r="J375" s="213"/>
      <c r="K375" s="213"/>
      <c r="L375" s="213"/>
      <c r="M375" s="213"/>
      <c r="N375" s="213"/>
      <c r="O375" s="212"/>
      <c r="P375" s="291"/>
      <c r="Q375" s="212"/>
      <c r="R375" s="300"/>
    </row>
    <row r="376" spans="1:19" ht="19.5" hidden="1">
      <c r="A376" s="265"/>
      <c r="B376" s="266"/>
      <c r="C376" s="266"/>
      <c r="D376" s="215"/>
      <c r="E376" s="215"/>
      <c r="F376" s="215"/>
      <c r="G376" s="254"/>
      <c r="H376" s="254"/>
      <c r="I376" s="254">
        <f>SUM(I382+I391+I394+I402+I405+I407+I408)</f>
        <v>0</v>
      </c>
      <c r="J376" s="254">
        <f>SUM(J378+J379+J380+J381+J382)+J486</f>
        <v>0</v>
      </c>
      <c r="K376" s="254">
        <f>SUM(K378+K379+K380+K381+K382)+K486</f>
        <v>0</v>
      </c>
      <c r="L376" s="254">
        <f>SUM(L378+L379+L380+L381+L382)+L486</f>
        <v>0</v>
      </c>
      <c r="M376" s="254"/>
      <c r="N376" s="254">
        <f>SUM(N378+N379+N380+N381+N382)+N486</f>
        <v>0</v>
      </c>
      <c r="O376" s="254">
        <f>SUM(O378+O379+O380+O381+O382)+O486</f>
        <v>32</v>
      </c>
      <c r="P376" s="295">
        <f>SUM(P378+P379+P380+P381+P382)</f>
        <v>0</v>
      </c>
      <c r="Q376" s="254">
        <f>SUM(Q378+Q379+Q380+Q381+Q382)</f>
        <v>0</v>
      </c>
      <c r="R376" s="301">
        <f>SUM(R378+R379+R380+R381+R382)</f>
        <v>0</v>
      </c>
      <c r="S376" s="254">
        <f>SUM(S378+S379+S380+S381+S382)</f>
        <v>0</v>
      </c>
    </row>
    <row r="377" spans="1:19" ht="18.75" hidden="1">
      <c r="A377" s="163"/>
      <c r="B377" s="41"/>
      <c r="C377" s="41"/>
      <c r="D377" s="212"/>
      <c r="E377" s="212"/>
      <c r="F377" s="212"/>
      <c r="G377" s="38"/>
      <c r="H377" s="38"/>
      <c r="I377" s="38">
        <f>SUM(J377+O377+P377+R377)</f>
        <v>0</v>
      </c>
      <c r="J377" s="166"/>
      <c r="K377" s="38"/>
      <c r="L377" s="38"/>
      <c r="M377" s="38"/>
      <c r="N377" s="38"/>
      <c r="O377" s="38"/>
      <c r="P377" s="256"/>
      <c r="Q377" s="38">
        <f>SUM(J377:P377)-K377</f>
        <v>0</v>
      </c>
      <c r="R377" s="297"/>
      <c r="S377" s="38"/>
    </row>
    <row r="378" spans="1:19" ht="18.75" hidden="1">
      <c r="A378" s="163"/>
      <c r="B378" s="41"/>
      <c r="C378" s="41"/>
      <c r="D378" s="212"/>
      <c r="E378" s="212"/>
      <c r="F378" s="212"/>
      <c r="G378" s="166"/>
      <c r="H378" s="38"/>
      <c r="I378" s="38"/>
      <c r="J378" s="166"/>
      <c r="K378" s="38"/>
      <c r="L378" s="38"/>
      <c r="M378" s="38"/>
      <c r="N378" s="38"/>
      <c r="O378" s="38"/>
      <c r="P378" s="256"/>
      <c r="Q378" s="38"/>
      <c r="R378" s="297"/>
      <c r="S378" s="38"/>
    </row>
    <row r="379" spans="1:19" ht="18.75" hidden="1">
      <c r="A379" s="163"/>
      <c r="B379" s="41"/>
      <c r="C379" s="324"/>
      <c r="D379" s="212"/>
      <c r="E379" s="212"/>
      <c r="F379" s="212"/>
      <c r="G379" s="166"/>
      <c r="H379" s="38"/>
      <c r="I379" s="38"/>
      <c r="J379" s="166"/>
      <c r="K379" s="38"/>
      <c r="L379" s="38"/>
      <c r="M379" s="38"/>
      <c r="N379" s="38"/>
      <c r="O379" s="38"/>
      <c r="P379" s="256"/>
      <c r="Q379" s="38"/>
      <c r="R379" s="297"/>
      <c r="S379" s="166"/>
    </row>
    <row r="380" spans="1:19" ht="18.75" hidden="1">
      <c r="A380" s="163"/>
      <c r="B380" s="41"/>
      <c r="C380" s="125"/>
      <c r="D380" s="212"/>
      <c r="E380" s="212"/>
      <c r="F380" s="212"/>
      <c r="G380" s="166"/>
      <c r="H380" s="38"/>
      <c r="I380" s="38"/>
      <c r="J380" s="166"/>
      <c r="K380" s="38"/>
      <c r="L380" s="38"/>
      <c r="M380" s="38"/>
      <c r="N380" s="38"/>
      <c r="O380" s="38">
        <v>32</v>
      </c>
      <c r="P380" s="256"/>
      <c r="Q380" s="38"/>
      <c r="R380" s="297"/>
      <c r="S380" s="166">
        <v>0</v>
      </c>
    </row>
    <row r="381" spans="1:19" ht="18.75" hidden="1">
      <c r="A381" s="163"/>
      <c r="B381" s="41"/>
      <c r="C381" s="125"/>
      <c r="D381" s="212"/>
      <c r="E381" s="212"/>
      <c r="F381" s="212"/>
      <c r="G381" s="166"/>
      <c r="H381" s="38"/>
      <c r="I381" s="38"/>
      <c r="J381" s="166"/>
      <c r="K381" s="38"/>
      <c r="L381" s="38"/>
      <c r="M381" s="38"/>
      <c r="N381" s="38"/>
      <c r="O381" s="38"/>
      <c r="P381" s="256"/>
      <c r="Q381" s="38"/>
      <c r="R381" s="297"/>
      <c r="S381" s="166">
        <v>0</v>
      </c>
    </row>
    <row r="382" spans="1:19" ht="18.75" hidden="1">
      <c r="A382" s="163"/>
      <c r="B382" s="41"/>
      <c r="C382" s="41"/>
      <c r="D382" s="212"/>
      <c r="E382" s="212"/>
      <c r="F382" s="212"/>
      <c r="G382" s="166"/>
      <c r="H382" s="38"/>
      <c r="I382" s="38"/>
      <c r="J382" s="38"/>
      <c r="K382" s="38"/>
      <c r="L382" s="38"/>
      <c r="M382" s="38"/>
      <c r="N382" s="38"/>
      <c r="O382" s="38"/>
      <c r="P382" s="256"/>
      <c r="Q382" s="38"/>
      <c r="R382" s="297">
        <f>SUM(R384+R385+R387+R388)+R386</f>
        <v>0</v>
      </c>
      <c r="S382" s="38">
        <v>0</v>
      </c>
    </row>
    <row r="383" spans="1:19" ht="18.75" hidden="1">
      <c r="A383" s="163"/>
      <c r="B383" s="41"/>
      <c r="C383" s="61"/>
      <c r="D383" s="212"/>
      <c r="E383" s="212"/>
      <c r="F383" s="212"/>
      <c r="G383" s="166"/>
      <c r="H383" s="38"/>
      <c r="I383" s="38"/>
      <c r="J383" s="166"/>
      <c r="K383" s="38"/>
      <c r="L383" s="38"/>
      <c r="M383" s="38"/>
      <c r="N383" s="38"/>
      <c r="O383" s="38"/>
      <c r="P383" s="256"/>
      <c r="Q383" s="38"/>
      <c r="R383" s="297"/>
      <c r="S383" s="38"/>
    </row>
    <row r="384" spans="1:19" ht="18.75" hidden="1">
      <c r="A384" s="163"/>
      <c r="B384" s="41"/>
      <c r="C384" s="48"/>
      <c r="D384" s="212"/>
      <c r="E384" s="212"/>
      <c r="F384" s="212"/>
      <c r="G384" s="166"/>
      <c r="H384" s="38"/>
      <c r="I384" s="38"/>
      <c r="J384" s="166"/>
      <c r="K384" s="38"/>
      <c r="L384" s="38"/>
      <c r="M384" s="38"/>
      <c r="N384" s="38"/>
      <c r="O384" s="38"/>
      <c r="P384" s="256"/>
      <c r="Q384" s="38"/>
      <c r="R384" s="297"/>
      <c r="S384" s="38"/>
    </row>
    <row r="385" spans="1:19" ht="18.75" hidden="1">
      <c r="A385" s="163"/>
      <c r="B385" s="41"/>
      <c r="C385" s="41"/>
      <c r="D385" s="212"/>
      <c r="E385" s="212"/>
      <c r="F385" s="212"/>
      <c r="G385" s="166"/>
      <c r="H385" s="38"/>
      <c r="I385" s="38"/>
      <c r="J385" s="166"/>
      <c r="K385" s="38"/>
      <c r="L385" s="38"/>
      <c r="M385" s="38"/>
      <c r="N385" s="38"/>
      <c r="O385" s="38"/>
      <c r="P385" s="256"/>
      <c r="Q385" s="38"/>
      <c r="R385" s="297"/>
      <c r="S385" s="38"/>
    </row>
    <row r="386" spans="1:19" ht="18.75" hidden="1">
      <c r="A386" s="163"/>
      <c r="B386" s="41"/>
      <c r="C386" s="41"/>
      <c r="D386" s="212"/>
      <c r="E386" s="212"/>
      <c r="F386" s="212"/>
      <c r="G386" s="166"/>
      <c r="H386" s="38"/>
      <c r="I386" s="38"/>
      <c r="J386" s="38"/>
      <c r="K386" s="38"/>
      <c r="L386" s="38"/>
      <c r="M386" s="38"/>
      <c r="N386" s="38"/>
      <c r="O386" s="38"/>
      <c r="P386" s="256"/>
      <c r="Q386" s="38"/>
      <c r="R386" s="297"/>
      <c r="S386" s="38"/>
    </row>
    <row r="387" spans="1:19" ht="18.75" hidden="1">
      <c r="A387" s="163"/>
      <c r="B387" s="41"/>
      <c r="C387" s="41"/>
      <c r="D387" s="212"/>
      <c r="E387" s="212"/>
      <c r="F387" s="212"/>
      <c r="G387" s="166"/>
      <c r="H387" s="38"/>
      <c r="I387" s="38"/>
      <c r="J387" s="166"/>
      <c r="K387" s="38"/>
      <c r="L387" s="38"/>
      <c r="M387" s="38"/>
      <c r="N387" s="38"/>
      <c r="O387" s="38"/>
      <c r="P387" s="256"/>
      <c r="Q387" s="38"/>
      <c r="R387" s="297"/>
      <c r="S387" s="38"/>
    </row>
    <row r="388" spans="1:19" ht="18.75" hidden="1">
      <c r="A388" s="163"/>
      <c r="B388" s="41"/>
      <c r="C388" s="41"/>
      <c r="D388" s="212"/>
      <c r="E388" s="212"/>
      <c r="F388" s="212"/>
      <c r="G388" s="166"/>
      <c r="H388" s="38"/>
      <c r="I388" s="38"/>
      <c r="J388" s="166"/>
      <c r="K388" s="38"/>
      <c r="L388" s="38"/>
      <c r="M388" s="38"/>
      <c r="N388" s="38"/>
      <c r="O388" s="38"/>
      <c r="P388" s="256"/>
      <c r="Q388" s="38"/>
      <c r="R388" s="297"/>
      <c r="S388" s="38"/>
    </row>
    <row r="389" spans="1:19" ht="18.75" hidden="1">
      <c r="A389" s="163"/>
      <c r="B389" s="41"/>
      <c r="C389" s="41"/>
      <c r="D389" s="212"/>
      <c r="E389" s="212"/>
      <c r="F389" s="212"/>
      <c r="G389" s="166"/>
      <c r="H389" s="38"/>
      <c r="I389" s="38"/>
      <c r="J389" s="166"/>
      <c r="K389" s="38"/>
      <c r="L389" s="38"/>
      <c r="M389" s="38"/>
      <c r="N389" s="38"/>
      <c r="O389" s="38"/>
      <c r="P389" s="256"/>
      <c r="Q389" s="38"/>
      <c r="R389" s="297"/>
      <c r="S389" s="38"/>
    </row>
    <row r="390" spans="1:19" ht="18.75" hidden="1">
      <c r="A390" s="163"/>
      <c r="B390" s="41"/>
      <c r="C390" s="41"/>
      <c r="D390" s="212"/>
      <c r="E390" s="212"/>
      <c r="F390" s="212"/>
      <c r="G390" s="166"/>
      <c r="H390" s="38"/>
      <c r="I390" s="38"/>
      <c r="J390" s="166"/>
      <c r="K390" s="38"/>
      <c r="L390" s="38"/>
      <c r="M390" s="38"/>
      <c r="N390" s="38"/>
      <c r="O390" s="38"/>
      <c r="P390" s="256"/>
      <c r="Q390" s="38"/>
      <c r="R390" s="297"/>
      <c r="S390" s="38"/>
    </row>
    <row r="391" spans="1:19" ht="18.75" hidden="1">
      <c r="A391" s="163"/>
      <c r="B391" s="41"/>
      <c r="C391" s="41"/>
      <c r="D391" s="212"/>
      <c r="E391" s="212"/>
      <c r="F391" s="212"/>
      <c r="G391" s="166"/>
      <c r="H391" s="38"/>
      <c r="I391" s="38"/>
      <c r="J391" s="166"/>
      <c r="K391" s="38"/>
      <c r="L391" s="38"/>
      <c r="M391" s="38"/>
      <c r="N391" s="38"/>
      <c r="O391" s="38"/>
      <c r="P391" s="256"/>
      <c r="Q391" s="38"/>
      <c r="R391" s="297"/>
      <c r="S391" s="38"/>
    </row>
    <row r="392" spans="1:19" ht="18.75" hidden="1">
      <c r="A392" s="163"/>
      <c r="B392" s="41"/>
      <c r="C392" s="41"/>
      <c r="D392" s="212"/>
      <c r="E392" s="212"/>
      <c r="F392" s="212"/>
      <c r="G392" s="166"/>
      <c r="H392" s="38"/>
      <c r="I392" s="38"/>
      <c r="J392" s="166"/>
      <c r="K392" s="38"/>
      <c r="L392" s="38"/>
      <c r="M392" s="38"/>
      <c r="N392" s="38"/>
      <c r="O392" s="38"/>
      <c r="P392" s="256"/>
      <c r="Q392" s="38"/>
      <c r="R392" s="297"/>
      <c r="S392" s="38"/>
    </row>
    <row r="393" spans="1:19" ht="18.75" hidden="1">
      <c r="A393" s="163"/>
      <c r="B393" s="41"/>
      <c r="C393" s="41"/>
      <c r="D393" s="212"/>
      <c r="E393" s="212"/>
      <c r="F393" s="212"/>
      <c r="G393" s="166"/>
      <c r="H393" s="38"/>
      <c r="I393" s="38"/>
      <c r="J393" s="166"/>
      <c r="K393" s="38"/>
      <c r="L393" s="38"/>
      <c r="M393" s="38"/>
      <c r="N393" s="38"/>
      <c r="O393" s="38"/>
      <c r="P393" s="256"/>
      <c r="Q393" s="38"/>
      <c r="R393" s="297"/>
      <c r="S393" s="38"/>
    </row>
    <row r="394" spans="1:19" ht="18.75" hidden="1">
      <c r="A394" s="163"/>
      <c r="B394" s="41"/>
      <c r="C394" s="41"/>
      <c r="D394" s="212"/>
      <c r="E394" s="212"/>
      <c r="F394" s="212"/>
      <c r="G394" s="166"/>
      <c r="H394" s="166"/>
      <c r="I394" s="38"/>
      <c r="J394" s="166"/>
      <c r="K394" s="38"/>
      <c r="L394" s="38"/>
      <c r="M394" s="38"/>
      <c r="N394" s="38"/>
      <c r="O394" s="38"/>
      <c r="P394" s="256"/>
      <c r="Q394" s="38"/>
      <c r="R394" s="297"/>
      <c r="S394" s="38"/>
    </row>
    <row r="395" spans="1:19" ht="18.75" hidden="1">
      <c r="A395" s="163"/>
      <c r="B395" s="41"/>
      <c r="C395" s="41"/>
      <c r="D395" s="192"/>
      <c r="E395" s="192"/>
      <c r="F395" s="192"/>
      <c r="G395" s="166"/>
      <c r="H395" s="166"/>
      <c r="I395" s="38"/>
      <c r="J395" s="166"/>
      <c r="K395" s="38"/>
      <c r="L395" s="38"/>
      <c r="M395" s="38"/>
      <c r="N395" s="38"/>
      <c r="O395" s="38"/>
      <c r="P395" s="256"/>
      <c r="Q395" s="38"/>
      <c r="R395" s="297"/>
      <c r="S395" s="38"/>
    </row>
    <row r="396" spans="1:19" ht="18.75" hidden="1">
      <c r="A396" s="163"/>
      <c r="B396" s="41"/>
      <c r="C396" s="41"/>
      <c r="D396" s="192"/>
      <c r="E396" s="192"/>
      <c r="F396" s="192"/>
      <c r="G396" s="166"/>
      <c r="H396" s="166"/>
      <c r="I396" s="38"/>
      <c r="J396" s="166"/>
      <c r="K396" s="38"/>
      <c r="L396" s="38"/>
      <c r="M396" s="38"/>
      <c r="N396" s="38"/>
      <c r="O396" s="38"/>
      <c r="P396" s="256"/>
      <c r="Q396" s="38"/>
      <c r="R396" s="297"/>
      <c r="S396" s="38"/>
    </row>
    <row r="397" spans="1:19" ht="18.75" hidden="1">
      <c r="A397" s="163"/>
      <c r="B397" s="41"/>
      <c r="C397" s="41"/>
      <c r="D397" s="192"/>
      <c r="E397" s="192"/>
      <c r="F397" s="192"/>
      <c r="G397" s="166"/>
      <c r="H397" s="166"/>
      <c r="I397" s="38"/>
      <c r="J397" s="166"/>
      <c r="K397" s="38"/>
      <c r="L397" s="38"/>
      <c r="M397" s="38"/>
      <c r="N397" s="38"/>
      <c r="O397" s="38"/>
      <c r="P397" s="256"/>
      <c r="Q397" s="38"/>
      <c r="R397" s="297"/>
      <c r="S397" s="38"/>
    </row>
    <row r="398" spans="1:19" ht="18.75" hidden="1">
      <c r="A398" s="163"/>
      <c r="B398" s="41"/>
      <c r="C398" s="41"/>
      <c r="D398" s="192"/>
      <c r="E398" s="192"/>
      <c r="F398" s="192"/>
      <c r="G398" s="166"/>
      <c r="H398" s="166"/>
      <c r="I398" s="38"/>
      <c r="J398" s="166"/>
      <c r="K398" s="38"/>
      <c r="L398" s="38"/>
      <c r="M398" s="38"/>
      <c r="N398" s="38"/>
      <c r="O398" s="38"/>
      <c r="P398" s="256"/>
      <c r="Q398" s="38"/>
      <c r="R398" s="297"/>
      <c r="S398" s="38"/>
    </row>
    <row r="399" spans="1:19" ht="18.75" hidden="1">
      <c r="A399" s="163"/>
      <c r="B399" s="41"/>
      <c r="C399" s="41"/>
      <c r="D399" s="192"/>
      <c r="E399" s="192"/>
      <c r="F399" s="192"/>
      <c r="G399" s="166"/>
      <c r="H399" s="166"/>
      <c r="I399" s="38"/>
      <c r="J399" s="166"/>
      <c r="K399" s="38"/>
      <c r="L399" s="38"/>
      <c r="M399" s="38"/>
      <c r="N399" s="38"/>
      <c r="O399" s="38"/>
      <c r="P399" s="256"/>
      <c r="Q399" s="38"/>
      <c r="R399" s="297"/>
      <c r="S399" s="38"/>
    </row>
    <row r="400" spans="1:19" ht="18.75" hidden="1">
      <c r="A400" s="163"/>
      <c r="B400" s="41"/>
      <c r="C400" s="41"/>
      <c r="D400" s="192"/>
      <c r="E400" s="192"/>
      <c r="F400" s="192"/>
      <c r="G400" s="166"/>
      <c r="H400" s="166"/>
      <c r="I400" s="38"/>
      <c r="J400" s="166"/>
      <c r="K400" s="38"/>
      <c r="L400" s="38"/>
      <c r="M400" s="38"/>
      <c r="N400" s="38"/>
      <c r="O400" s="38"/>
      <c r="P400" s="256"/>
      <c r="Q400" s="38"/>
      <c r="R400" s="297"/>
      <c r="S400" s="38"/>
    </row>
    <row r="401" spans="1:19" ht="18.75" hidden="1">
      <c r="A401" s="41"/>
      <c r="B401" s="41"/>
      <c r="C401" s="41"/>
      <c r="D401" s="192"/>
      <c r="E401" s="192"/>
      <c r="F401" s="192"/>
      <c r="G401" s="166"/>
      <c r="H401" s="166"/>
      <c r="I401" s="38"/>
      <c r="J401" s="166"/>
      <c r="K401" s="38"/>
      <c r="L401" s="38"/>
      <c r="M401" s="38"/>
      <c r="N401" s="38"/>
      <c r="O401" s="38"/>
      <c r="P401" s="256"/>
      <c r="Q401" s="38"/>
      <c r="R401" s="297"/>
      <c r="S401" s="38"/>
    </row>
    <row r="402" spans="1:19" ht="18.75" hidden="1">
      <c r="A402" s="41"/>
      <c r="B402" s="41"/>
      <c r="C402" s="41"/>
      <c r="D402" s="192"/>
      <c r="E402" s="192"/>
      <c r="F402" s="192"/>
      <c r="G402" s="166"/>
      <c r="H402" s="166"/>
      <c r="I402" s="38"/>
      <c r="J402" s="166"/>
      <c r="K402" s="38"/>
      <c r="L402" s="38"/>
      <c r="M402" s="38"/>
      <c r="N402" s="38"/>
      <c r="O402" s="38"/>
      <c r="P402" s="256"/>
      <c r="Q402" s="38"/>
      <c r="R402" s="297"/>
      <c r="S402" s="38"/>
    </row>
    <row r="403" spans="1:19" ht="18.75" hidden="1">
      <c r="A403" s="41"/>
      <c r="B403" s="41"/>
      <c r="C403" s="41"/>
      <c r="D403" s="192"/>
      <c r="E403" s="192"/>
      <c r="F403" s="192"/>
      <c r="G403" s="166"/>
      <c r="H403" s="166"/>
      <c r="I403" s="38"/>
      <c r="J403" s="166"/>
      <c r="K403" s="38"/>
      <c r="L403" s="38"/>
      <c r="M403" s="38"/>
      <c r="N403" s="38"/>
      <c r="O403" s="38"/>
      <c r="P403" s="256"/>
      <c r="Q403" s="38"/>
      <c r="R403" s="297"/>
      <c r="S403" s="38"/>
    </row>
    <row r="404" spans="1:19" ht="18.75" hidden="1">
      <c r="A404" s="268"/>
      <c r="B404" s="269"/>
      <c r="C404" s="163"/>
      <c r="D404" s="218"/>
      <c r="E404" s="218"/>
      <c r="F404" s="218"/>
      <c r="G404" s="166"/>
      <c r="H404" s="38"/>
      <c r="I404" s="38"/>
      <c r="J404" s="38"/>
      <c r="K404" s="38"/>
      <c r="L404" s="38"/>
      <c r="M404" s="38"/>
      <c r="N404" s="38"/>
      <c r="O404" s="38"/>
      <c r="P404" s="256"/>
      <c r="Q404" s="38"/>
      <c r="R404" s="297"/>
      <c r="S404" s="38"/>
    </row>
    <row r="405" spans="1:19" ht="18.75" hidden="1">
      <c r="A405" s="41"/>
      <c r="B405" s="41"/>
      <c r="C405" s="41"/>
      <c r="D405" s="192"/>
      <c r="E405" s="192"/>
      <c r="F405" s="192"/>
      <c r="G405" s="166"/>
      <c r="H405" s="166"/>
      <c r="I405" s="38"/>
      <c r="J405" s="166"/>
      <c r="K405" s="38"/>
      <c r="L405" s="38"/>
      <c r="M405" s="38"/>
      <c r="N405" s="38"/>
      <c r="O405" s="166"/>
      <c r="P405" s="256"/>
      <c r="Q405" s="38"/>
      <c r="R405" s="302"/>
      <c r="S405" s="38"/>
    </row>
    <row r="406" spans="1:19" ht="18.75" hidden="1">
      <c r="A406" s="41"/>
      <c r="B406" s="41"/>
      <c r="C406" s="41"/>
      <c r="D406" s="192"/>
      <c r="E406" s="192"/>
      <c r="F406" s="192"/>
      <c r="G406" s="166"/>
      <c r="H406" s="166"/>
      <c r="I406" s="38"/>
      <c r="J406" s="166"/>
      <c r="K406" s="38"/>
      <c r="L406" s="38"/>
      <c r="M406" s="38"/>
      <c r="N406" s="38"/>
      <c r="O406" s="38"/>
      <c r="P406" s="256"/>
      <c r="Q406" s="38"/>
      <c r="R406" s="297"/>
      <c r="S406" s="38"/>
    </row>
    <row r="407" spans="1:19" ht="18.75" hidden="1">
      <c r="A407" s="268"/>
      <c r="B407" s="269"/>
      <c r="C407" s="163"/>
      <c r="D407" s="218"/>
      <c r="E407" s="218"/>
      <c r="F407" s="218"/>
      <c r="G407" s="166"/>
      <c r="H407" s="38"/>
      <c r="I407" s="38"/>
      <c r="J407" s="38"/>
      <c r="K407" s="38"/>
      <c r="L407" s="38"/>
      <c r="M407" s="38"/>
      <c r="N407" s="38"/>
      <c r="O407" s="38"/>
      <c r="P407" s="256"/>
      <c r="Q407" s="38"/>
      <c r="R407" s="297"/>
      <c r="S407" s="38"/>
    </row>
    <row r="408" spans="1:19" ht="18.75" hidden="1">
      <c r="A408" s="41"/>
      <c r="B408" s="41"/>
      <c r="C408" s="41"/>
      <c r="D408" s="192"/>
      <c r="E408" s="192"/>
      <c r="F408" s="192"/>
      <c r="G408" s="166"/>
      <c r="H408" s="166"/>
      <c r="I408" s="38"/>
      <c r="J408" s="166"/>
      <c r="K408" s="38"/>
      <c r="L408" s="38"/>
      <c r="M408" s="38"/>
      <c r="N408" s="38"/>
      <c r="O408" s="38"/>
      <c r="P408" s="256"/>
      <c r="Q408" s="38"/>
      <c r="R408" s="297"/>
      <c r="S408" s="38"/>
    </row>
    <row r="409" spans="1:19" ht="19.5" hidden="1">
      <c r="A409" s="265"/>
      <c r="B409" s="266"/>
      <c r="C409" s="266"/>
      <c r="D409" s="206"/>
      <c r="E409" s="206"/>
      <c r="F409" s="206"/>
      <c r="G409" s="166"/>
      <c r="H409" s="39"/>
      <c r="I409" s="39"/>
      <c r="J409" s="39"/>
      <c r="K409" s="39"/>
      <c r="L409" s="39"/>
      <c r="M409" s="39"/>
      <c r="N409" s="39"/>
      <c r="O409" s="39"/>
      <c r="P409" s="257"/>
      <c r="Q409" s="39"/>
      <c r="R409" s="303"/>
      <c r="S409" s="38"/>
    </row>
    <row r="410" spans="1:19" ht="18.75" hidden="1">
      <c r="A410" s="199"/>
      <c r="B410" s="199"/>
      <c r="C410" s="199"/>
      <c r="D410" s="218"/>
      <c r="E410" s="218"/>
      <c r="F410" s="220"/>
      <c r="G410" s="166"/>
      <c r="H410" s="258"/>
      <c r="I410" s="38"/>
      <c r="J410" s="166"/>
      <c r="K410" s="38"/>
      <c r="L410" s="38"/>
      <c r="M410" s="38"/>
      <c r="N410" s="38"/>
      <c r="O410" s="38"/>
      <c r="P410" s="256"/>
      <c r="Q410" s="38"/>
      <c r="R410" s="297"/>
      <c r="S410" s="38"/>
    </row>
    <row r="411" spans="1:19" ht="18.75" hidden="1">
      <c r="A411" s="41"/>
      <c r="B411" s="41"/>
      <c r="C411" s="41"/>
      <c r="D411" s="212"/>
      <c r="E411" s="212"/>
      <c r="F411" s="212"/>
      <c r="G411" s="166"/>
      <c r="H411" s="38"/>
      <c r="I411" s="38"/>
      <c r="J411" s="38"/>
      <c r="K411" s="38"/>
      <c r="L411" s="38"/>
      <c r="M411" s="38"/>
      <c r="N411" s="38"/>
      <c r="O411" s="38"/>
      <c r="P411" s="256"/>
      <c r="Q411" s="38"/>
      <c r="R411" s="297"/>
      <c r="S411" s="38"/>
    </row>
    <row r="412" spans="1:19" ht="18.75" hidden="1">
      <c r="A412" s="41"/>
      <c r="B412" s="41"/>
      <c r="C412" s="41"/>
      <c r="D412" s="212"/>
      <c r="E412" s="212"/>
      <c r="F412" s="212"/>
      <c r="G412" s="166"/>
      <c r="H412" s="38"/>
      <c r="I412" s="38"/>
      <c r="J412" s="38"/>
      <c r="K412" s="38"/>
      <c r="L412" s="38"/>
      <c r="M412" s="38"/>
      <c r="N412" s="38"/>
      <c r="O412" s="38"/>
      <c r="P412" s="256"/>
      <c r="Q412" s="38"/>
      <c r="R412" s="297"/>
      <c r="S412" s="38"/>
    </row>
    <row r="413" spans="1:19" ht="18.75" hidden="1">
      <c r="A413" s="41"/>
      <c r="B413" s="41"/>
      <c r="C413" s="41"/>
      <c r="D413" s="212"/>
      <c r="E413" s="212"/>
      <c r="F413" s="212"/>
      <c r="G413" s="166"/>
      <c r="H413" s="38"/>
      <c r="I413" s="38"/>
      <c r="J413" s="38"/>
      <c r="K413" s="38"/>
      <c r="L413" s="38"/>
      <c r="M413" s="38"/>
      <c r="N413" s="38"/>
      <c r="O413" s="38"/>
      <c r="P413" s="256"/>
      <c r="Q413" s="38"/>
      <c r="R413" s="297"/>
      <c r="S413" s="38"/>
    </row>
    <row r="414" spans="1:19" ht="18.75" hidden="1">
      <c r="A414" s="41"/>
      <c r="B414" s="41"/>
      <c r="C414" s="41"/>
      <c r="D414" s="212"/>
      <c r="E414" s="212"/>
      <c r="F414" s="212"/>
      <c r="G414" s="166"/>
      <c r="H414" s="38"/>
      <c r="I414" s="38"/>
      <c r="J414" s="166"/>
      <c r="K414" s="38"/>
      <c r="L414" s="38"/>
      <c r="M414" s="38"/>
      <c r="N414" s="38"/>
      <c r="O414" s="38"/>
      <c r="P414" s="256"/>
      <c r="Q414" s="38"/>
      <c r="R414" s="297"/>
      <c r="S414" s="38"/>
    </row>
    <row r="415" spans="1:19" ht="18.75" hidden="1">
      <c r="A415" s="41"/>
      <c r="B415" s="41"/>
      <c r="C415" s="41"/>
      <c r="D415" s="212"/>
      <c r="E415" s="212"/>
      <c r="F415" s="212"/>
      <c r="G415" s="166"/>
      <c r="H415" s="38"/>
      <c r="I415" s="38"/>
      <c r="J415" s="38"/>
      <c r="K415" s="38"/>
      <c r="L415" s="38"/>
      <c r="M415" s="38"/>
      <c r="N415" s="38"/>
      <c r="O415" s="38"/>
      <c r="P415" s="256"/>
      <c r="Q415" s="38"/>
      <c r="R415" s="297"/>
      <c r="S415" s="38"/>
    </row>
    <row r="416" spans="1:19" ht="18.75" hidden="1">
      <c r="A416" s="41"/>
      <c r="B416" s="41"/>
      <c r="C416" s="41"/>
      <c r="D416" s="212"/>
      <c r="E416" s="212"/>
      <c r="F416" s="212"/>
      <c r="G416" s="166"/>
      <c r="H416" s="38"/>
      <c r="I416" s="38"/>
      <c r="J416" s="38"/>
      <c r="K416" s="38"/>
      <c r="L416" s="38"/>
      <c r="M416" s="38"/>
      <c r="N416" s="38"/>
      <c r="O416" s="38"/>
      <c r="P416" s="256"/>
      <c r="Q416" s="38"/>
      <c r="R416" s="297"/>
      <c r="S416" s="38"/>
    </row>
    <row r="417" spans="1:19" ht="18.75" hidden="1">
      <c r="A417" s="41"/>
      <c r="B417" s="41"/>
      <c r="C417" s="41"/>
      <c r="D417" s="212"/>
      <c r="E417" s="212"/>
      <c r="F417" s="212"/>
      <c r="G417" s="166"/>
      <c r="H417" s="38"/>
      <c r="I417" s="38"/>
      <c r="J417" s="38"/>
      <c r="K417" s="38"/>
      <c r="L417" s="38"/>
      <c r="M417" s="38"/>
      <c r="N417" s="38"/>
      <c r="O417" s="38"/>
      <c r="P417" s="256"/>
      <c r="Q417" s="38"/>
      <c r="R417" s="297"/>
      <c r="S417" s="38"/>
    </row>
    <row r="418" spans="1:19" ht="18.75" hidden="1">
      <c r="A418" s="41"/>
      <c r="B418" s="41"/>
      <c r="C418" s="41"/>
      <c r="D418" s="212"/>
      <c r="E418" s="212"/>
      <c r="F418" s="212"/>
      <c r="G418" s="166"/>
      <c r="H418" s="38"/>
      <c r="I418" s="38"/>
      <c r="J418" s="38"/>
      <c r="K418" s="38"/>
      <c r="L418" s="38"/>
      <c r="M418" s="38"/>
      <c r="N418" s="38"/>
      <c r="O418" s="38"/>
      <c r="P418" s="256"/>
      <c r="Q418" s="38"/>
      <c r="R418" s="297"/>
      <c r="S418" s="38"/>
    </row>
    <row r="419" spans="1:19" ht="18.75" hidden="1">
      <c r="A419" s="163"/>
      <c r="B419" s="41"/>
      <c r="C419" s="41"/>
      <c r="D419" s="212"/>
      <c r="E419" s="212"/>
      <c r="F419" s="212"/>
      <c r="G419" s="166"/>
      <c r="H419" s="38"/>
      <c r="I419" s="38"/>
      <c r="J419" s="38"/>
      <c r="K419" s="38"/>
      <c r="L419" s="38"/>
      <c r="M419" s="38"/>
      <c r="N419" s="38"/>
      <c r="O419" s="38"/>
      <c r="P419" s="256"/>
      <c r="Q419" s="38"/>
      <c r="R419" s="297"/>
      <c r="S419" s="38"/>
    </row>
    <row r="420" spans="1:19" ht="18.75" hidden="1">
      <c r="A420" s="163"/>
      <c r="B420" s="41"/>
      <c r="C420" s="320"/>
      <c r="D420" s="212"/>
      <c r="E420" s="212"/>
      <c r="F420" s="212"/>
      <c r="G420" s="166"/>
      <c r="H420" s="38"/>
      <c r="I420" s="38"/>
      <c r="J420" s="38"/>
      <c r="K420" s="38"/>
      <c r="L420" s="38"/>
      <c r="M420" s="38"/>
      <c r="N420" s="38"/>
      <c r="O420" s="38"/>
      <c r="P420" s="256"/>
      <c r="Q420" s="38"/>
      <c r="R420" s="297"/>
      <c r="S420" s="38"/>
    </row>
    <row r="421" spans="1:19" ht="18.75" hidden="1">
      <c r="A421" s="167"/>
      <c r="B421" s="48"/>
      <c r="C421" s="321"/>
      <c r="D421" s="212"/>
      <c r="E421" s="212"/>
      <c r="F421" s="212"/>
      <c r="G421" s="166"/>
      <c r="H421" s="38"/>
      <c r="I421" s="38"/>
      <c r="J421" s="38"/>
      <c r="K421" s="38"/>
      <c r="L421" s="38"/>
      <c r="M421" s="38"/>
      <c r="N421" s="38"/>
      <c r="O421" s="38"/>
      <c r="P421" s="256"/>
      <c r="Q421" s="38"/>
      <c r="R421" s="297"/>
      <c r="S421" s="38"/>
    </row>
    <row r="422" spans="1:19" ht="18.75" hidden="1">
      <c r="A422" s="330"/>
      <c r="B422" s="333"/>
      <c r="C422" s="41"/>
      <c r="D422" s="212"/>
      <c r="E422" s="212"/>
      <c r="F422" s="212"/>
      <c r="G422" s="166"/>
      <c r="H422" s="38"/>
      <c r="I422" s="38"/>
      <c r="J422" s="38"/>
      <c r="K422" s="38"/>
      <c r="L422" s="38"/>
      <c r="M422" s="38"/>
      <c r="N422" s="38"/>
      <c r="O422" s="38"/>
      <c r="P422" s="256"/>
      <c r="Q422" s="38"/>
      <c r="R422" s="297"/>
      <c r="S422" s="38"/>
    </row>
    <row r="423" spans="1:19" ht="18.75" hidden="1">
      <c r="A423" s="318"/>
      <c r="B423" s="334"/>
      <c r="C423" s="41"/>
      <c r="D423" s="212"/>
      <c r="E423" s="212"/>
      <c r="F423" s="212"/>
      <c r="G423" s="166"/>
      <c r="H423" s="38"/>
      <c r="I423" s="38"/>
      <c r="J423" s="38"/>
      <c r="K423" s="38"/>
      <c r="L423" s="38"/>
      <c r="M423" s="38"/>
      <c r="N423" s="38"/>
      <c r="O423" s="38"/>
      <c r="P423" s="256"/>
      <c r="Q423" s="38"/>
      <c r="R423" s="297"/>
      <c r="S423" s="38"/>
    </row>
    <row r="424" spans="1:19" ht="18.75" hidden="1">
      <c r="A424" s="163"/>
      <c r="B424" s="41"/>
      <c r="C424" s="41"/>
      <c r="D424" s="212"/>
      <c r="E424" s="212"/>
      <c r="F424" s="212"/>
      <c r="G424" s="166"/>
      <c r="H424" s="38"/>
      <c r="I424" s="38"/>
      <c r="J424" s="38"/>
      <c r="K424" s="38"/>
      <c r="L424" s="38"/>
      <c r="M424" s="38"/>
      <c r="N424" s="38"/>
      <c r="O424" s="38"/>
      <c r="P424" s="256"/>
      <c r="Q424" s="38"/>
      <c r="R424" s="297"/>
      <c r="S424" s="38"/>
    </row>
    <row r="425" spans="1:19" ht="18.75" hidden="1">
      <c r="A425" s="167"/>
      <c r="B425" s="48"/>
      <c r="C425" s="41"/>
      <c r="D425" s="212"/>
      <c r="E425" s="212"/>
      <c r="F425" s="212"/>
      <c r="G425" s="166"/>
      <c r="H425" s="38"/>
      <c r="I425" s="38"/>
      <c r="J425" s="38"/>
      <c r="K425" s="38"/>
      <c r="L425" s="38"/>
      <c r="M425" s="38"/>
      <c r="N425" s="38"/>
      <c r="O425" s="38"/>
      <c r="P425" s="256"/>
      <c r="Q425" s="38"/>
      <c r="R425" s="297"/>
      <c r="S425" s="38"/>
    </row>
    <row r="426" spans="1:19" ht="18.75" hidden="1">
      <c r="A426" s="163"/>
      <c r="B426" s="41"/>
      <c r="C426" s="41"/>
      <c r="D426" s="212"/>
      <c r="E426" s="212"/>
      <c r="F426" s="212"/>
      <c r="G426" s="166"/>
      <c r="H426" s="38"/>
      <c r="I426" s="38"/>
      <c r="J426" s="38"/>
      <c r="K426" s="38"/>
      <c r="L426" s="38"/>
      <c r="M426" s="38"/>
      <c r="N426" s="38"/>
      <c r="O426" s="38"/>
      <c r="P426" s="256"/>
      <c r="Q426" s="38"/>
      <c r="R426" s="297"/>
      <c r="S426" s="38"/>
    </row>
    <row r="427" spans="1:19" ht="18.75" hidden="1">
      <c r="A427" s="163"/>
      <c r="B427" s="41"/>
      <c r="C427" s="41"/>
      <c r="D427" s="212"/>
      <c r="E427" s="212"/>
      <c r="F427" s="212"/>
      <c r="G427" s="166"/>
      <c r="H427" s="38"/>
      <c r="I427" s="38"/>
      <c r="J427" s="38"/>
      <c r="K427" s="38"/>
      <c r="L427" s="38"/>
      <c r="M427" s="38"/>
      <c r="N427" s="38"/>
      <c r="O427" s="38"/>
      <c r="P427" s="256"/>
      <c r="Q427" s="38"/>
      <c r="R427" s="297"/>
      <c r="S427" s="38"/>
    </row>
    <row r="428" spans="1:19" ht="18.75" hidden="1">
      <c r="A428" s="163"/>
      <c r="B428" s="41"/>
      <c r="C428" s="41"/>
      <c r="D428" s="212"/>
      <c r="E428" s="212"/>
      <c r="F428" s="212"/>
      <c r="G428" s="166"/>
      <c r="H428" s="38"/>
      <c r="I428" s="38"/>
      <c r="J428" s="38"/>
      <c r="K428" s="38"/>
      <c r="L428" s="38"/>
      <c r="M428" s="38"/>
      <c r="N428" s="38"/>
      <c r="O428" s="38"/>
      <c r="P428" s="256"/>
      <c r="Q428" s="38"/>
      <c r="R428" s="297"/>
      <c r="S428" s="38"/>
    </row>
    <row r="429" spans="1:19" ht="18.75" hidden="1">
      <c r="A429" s="163"/>
      <c r="B429" s="41"/>
      <c r="C429" s="41"/>
      <c r="D429" s="212"/>
      <c r="E429" s="212"/>
      <c r="F429" s="212"/>
      <c r="G429" s="166"/>
      <c r="H429" s="38"/>
      <c r="I429" s="38"/>
      <c r="J429" s="38"/>
      <c r="K429" s="38"/>
      <c r="L429" s="38"/>
      <c r="M429" s="38"/>
      <c r="N429" s="38"/>
      <c r="O429" s="38"/>
      <c r="P429" s="256"/>
      <c r="Q429" s="38"/>
      <c r="R429" s="297"/>
      <c r="S429" s="38"/>
    </row>
    <row r="430" spans="1:19" ht="18.75" hidden="1">
      <c r="A430" s="163"/>
      <c r="B430" s="41"/>
      <c r="C430" s="41"/>
      <c r="D430" s="212"/>
      <c r="E430" s="212"/>
      <c r="F430" s="212"/>
      <c r="G430" s="166"/>
      <c r="H430" s="38"/>
      <c r="I430" s="38"/>
      <c r="J430" s="38"/>
      <c r="K430" s="38"/>
      <c r="L430" s="38"/>
      <c r="M430" s="38"/>
      <c r="N430" s="38"/>
      <c r="O430" s="38"/>
      <c r="P430" s="256"/>
      <c r="Q430" s="38"/>
      <c r="R430" s="297"/>
      <c r="S430" s="38"/>
    </row>
    <row r="431" spans="1:19" ht="18.75" hidden="1">
      <c r="A431" s="163"/>
      <c r="B431" s="41"/>
      <c r="C431" s="41"/>
      <c r="D431" s="212"/>
      <c r="E431" s="212"/>
      <c r="F431" s="212"/>
      <c r="G431" s="166"/>
      <c r="H431" s="38"/>
      <c r="I431" s="38"/>
      <c r="J431" s="38"/>
      <c r="K431" s="38"/>
      <c r="L431" s="38"/>
      <c r="M431" s="38"/>
      <c r="N431" s="38"/>
      <c r="O431" s="38"/>
      <c r="P431" s="256"/>
      <c r="Q431" s="38"/>
      <c r="R431" s="297"/>
      <c r="S431" s="38"/>
    </row>
    <row r="432" spans="1:19" ht="18.75" hidden="1">
      <c r="A432" s="163"/>
      <c r="B432" s="41"/>
      <c r="C432" s="41"/>
      <c r="D432" s="212"/>
      <c r="E432" s="212"/>
      <c r="F432" s="212"/>
      <c r="G432" s="166"/>
      <c r="H432" s="38"/>
      <c r="I432" s="38"/>
      <c r="J432" s="38"/>
      <c r="K432" s="38"/>
      <c r="L432" s="38"/>
      <c r="M432" s="38"/>
      <c r="N432" s="38"/>
      <c r="O432" s="38"/>
      <c r="P432" s="256"/>
      <c r="Q432" s="38"/>
      <c r="R432" s="297"/>
      <c r="S432" s="38"/>
    </row>
    <row r="433" spans="1:19" ht="18.75" hidden="1">
      <c r="A433" s="163"/>
      <c r="B433" s="41"/>
      <c r="C433" s="41"/>
      <c r="D433" s="212"/>
      <c r="E433" s="212"/>
      <c r="F433" s="212"/>
      <c r="G433" s="166"/>
      <c r="H433" s="38"/>
      <c r="I433" s="38"/>
      <c r="J433" s="38"/>
      <c r="K433" s="38"/>
      <c r="L433" s="38"/>
      <c r="M433" s="38"/>
      <c r="N433" s="38"/>
      <c r="O433" s="38"/>
      <c r="P433" s="256"/>
      <c r="Q433" s="38"/>
      <c r="R433" s="297"/>
      <c r="S433" s="38"/>
    </row>
    <row r="434" spans="1:19" ht="18.75" hidden="1">
      <c r="A434" s="163"/>
      <c r="B434" s="41"/>
      <c r="C434" s="41"/>
      <c r="D434" s="212"/>
      <c r="E434" s="212"/>
      <c r="F434" s="212"/>
      <c r="G434" s="166"/>
      <c r="H434" s="38"/>
      <c r="I434" s="38"/>
      <c r="J434" s="38"/>
      <c r="K434" s="38"/>
      <c r="L434" s="38"/>
      <c r="M434" s="38"/>
      <c r="N434" s="38"/>
      <c r="O434" s="38"/>
      <c r="P434" s="256"/>
      <c r="Q434" s="38"/>
      <c r="R434" s="297"/>
      <c r="S434" s="38"/>
    </row>
    <row r="435" spans="1:19" ht="18.75" hidden="1">
      <c r="A435" s="163"/>
      <c r="B435" s="41"/>
      <c r="C435" s="41"/>
      <c r="D435" s="212"/>
      <c r="E435" s="212"/>
      <c r="F435" s="212"/>
      <c r="G435" s="166"/>
      <c r="H435" s="38"/>
      <c r="I435" s="38"/>
      <c r="J435" s="38"/>
      <c r="K435" s="38"/>
      <c r="L435" s="38"/>
      <c r="M435" s="38"/>
      <c r="N435" s="38"/>
      <c r="O435" s="38"/>
      <c r="P435" s="256"/>
      <c r="Q435" s="38"/>
      <c r="R435" s="297"/>
      <c r="S435" s="38"/>
    </row>
    <row r="436" spans="1:19" ht="18.75" hidden="1">
      <c r="A436" s="163"/>
      <c r="B436" s="41"/>
      <c r="C436" s="41"/>
      <c r="D436" s="212"/>
      <c r="E436" s="212"/>
      <c r="F436" s="212"/>
      <c r="G436" s="166"/>
      <c r="H436" s="38"/>
      <c r="I436" s="38"/>
      <c r="J436" s="38"/>
      <c r="K436" s="38"/>
      <c r="L436" s="38"/>
      <c r="M436" s="38"/>
      <c r="N436" s="38"/>
      <c r="O436" s="38"/>
      <c r="P436" s="256"/>
      <c r="Q436" s="38"/>
      <c r="R436" s="297"/>
      <c r="S436" s="38"/>
    </row>
    <row r="437" spans="1:19" ht="18.75" hidden="1">
      <c r="A437" s="163"/>
      <c r="B437" s="41"/>
      <c r="C437" s="41"/>
      <c r="D437" s="212"/>
      <c r="E437" s="212"/>
      <c r="F437" s="212"/>
      <c r="G437" s="166"/>
      <c r="H437" s="38"/>
      <c r="I437" s="38"/>
      <c r="J437" s="38"/>
      <c r="K437" s="38"/>
      <c r="L437" s="38"/>
      <c r="M437" s="38"/>
      <c r="N437" s="38"/>
      <c r="O437" s="38"/>
      <c r="P437" s="256"/>
      <c r="Q437" s="38"/>
      <c r="R437" s="297"/>
      <c r="S437" s="38"/>
    </row>
    <row r="438" spans="1:19" ht="18.75" hidden="1">
      <c r="A438" s="163"/>
      <c r="B438" s="41"/>
      <c r="C438" s="41"/>
      <c r="D438" s="212"/>
      <c r="E438" s="212"/>
      <c r="F438" s="212"/>
      <c r="G438" s="166"/>
      <c r="H438" s="38"/>
      <c r="I438" s="38"/>
      <c r="J438" s="38"/>
      <c r="K438" s="38"/>
      <c r="L438" s="38"/>
      <c r="M438" s="38"/>
      <c r="N438" s="38"/>
      <c r="O438" s="38"/>
      <c r="P438" s="256"/>
      <c r="Q438" s="38"/>
      <c r="R438" s="297"/>
      <c r="S438" s="38"/>
    </row>
    <row r="439" spans="1:19" ht="18.75" hidden="1">
      <c r="A439" s="163"/>
      <c r="B439" s="41"/>
      <c r="C439" s="41"/>
      <c r="D439" s="212"/>
      <c r="E439" s="212"/>
      <c r="F439" s="212"/>
      <c r="G439" s="166"/>
      <c r="H439" s="38"/>
      <c r="I439" s="38"/>
      <c r="J439" s="38"/>
      <c r="K439" s="38"/>
      <c r="L439" s="38"/>
      <c r="M439" s="38"/>
      <c r="N439" s="38"/>
      <c r="O439" s="38"/>
      <c r="P439" s="256"/>
      <c r="Q439" s="38"/>
      <c r="R439" s="297"/>
      <c r="S439" s="38"/>
    </row>
    <row r="440" spans="1:19" ht="18.75" hidden="1">
      <c r="A440" s="163"/>
      <c r="B440" s="41"/>
      <c r="C440" s="41"/>
      <c r="D440" s="212"/>
      <c r="E440" s="212"/>
      <c r="F440" s="212"/>
      <c r="G440" s="166"/>
      <c r="H440" s="38"/>
      <c r="I440" s="38"/>
      <c r="J440" s="38"/>
      <c r="K440" s="38"/>
      <c r="L440" s="38"/>
      <c r="M440" s="38"/>
      <c r="N440" s="38"/>
      <c r="O440" s="38"/>
      <c r="P440" s="256"/>
      <c r="Q440" s="38"/>
      <c r="R440" s="297"/>
      <c r="S440" s="38"/>
    </row>
    <row r="441" spans="1:19" ht="18.75" hidden="1">
      <c r="A441" s="163"/>
      <c r="B441" s="41"/>
      <c r="C441" s="41"/>
      <c r="D441" s="212"/>
      <c r="E441" s="212"/>
      <c r="F441" s="212"/>
      <c r="G441" s="166"/>
      <c r="H441" s="38"/>
      <c r="I441" s="38"/>
      <c r="J441" s="38"/>
      <c r="K441" s="38"/>
      <c r="L441" s="38"/>
      <c r="M441" s="38"/>
      <c r="N441" s="38"/>
      <c r="O441" s="38"/>
      <c r="P441" s="256"/>
      <c r="Q441" s="38"/>
      <c r="R441" s="297"/>
      <c r="S441" s="38"/>
    </row>
    <row r="442" spans="1:19" ht="18.75" hidden="1">
      <c r="A442" s="163"/>
      <c r="B442" s="41"/>
      <c r="C442" s="41"/>
      <c r="D442" s="212"/>
      <c r="E442" s="212"/>
      <c r="F442" s="212"/>
      <c r="G442" s="166"/>
      <c r="H442" s="38"/>
      <c r="I442" s="38"/>
      <c r="J442" s="38"/>
      <c r="K442" s="38"/>
      <c r="L442" s="38"/>
      <c r="M442" s="38"/>
      <c r="N442" s="38"/>
      <c r="O442" s="38"/>
      <c r="P442" s="256"/>
      <c r="Q442" s="38"/>
      <c r="R442" s="297"/>
      <c r="S442" s="38"/>
    </row>
    <row r="443" spans="1:19" ht="18.75" hidden="1">
      <c r="A443" s="163"/>
      <c r="B443" s="41"/>
      <c r="C443" s="41"/>
      <c r="D443" s="212"/>
      <c r="E443" s="212"/>
      <c r="F443" s="212"/>
      <c r="G443" s="166"/>
      <c r="H443" s="166"/>
      <c r="I443" s="38"/>
      <c r="J443" s="38"/>
      <c r="K443" s="38"/>
      <c r="L443" s="38"/>
      <c r="M443" s="38"/>
      <c r="N443" s="38"/>
      <c r="O443" s="38"/>
      <c r="P443" s="256"/>
      <c r="Q443" s="38"/>
      <c r="R443" s="297"/>
      <c r="S443" s="38"/>
    </row>
    <row r="444" spans="1:19" ht="18.75" hidden="1">
      <c r="A444" s="163"/>
      <c r="B444" s="41"/>
      <c r="C444" s="41"/>
      <c r="D444" s="212"/>
      <c r="E444" s="212"/>
      <c r="F444" s="212"/>
      <c r="G444" s="166"/>
      <c r="H444" s="166"/>
      <c r="I444" s="38"/>
      <c r="J444" s="38"/>
      <c r="K444" s="38"/>
      <c r="L444" s="38"/>
      <c r="M444" s="38"/>
      <c r="N444" s="38"/>
      <c r="O444" s="38"/>
      <c r="P444" s="256"/>
      <c r="Q444" s="38"/>
      <c r="R444" s="297"/>
      <c r="S444" s="38"/>
    </row>
    <row r="445" spans="1:19" ht="18.75" hidden="1">
      <c r="A445" s="163"/>
      <c r="B445" s="41"/>
      <c r="C445" s="41"/>
      <c r="D445" s="212"/>
      <c r="E445" s="212"/>
      <c r="F445" s="212"/>
      <c r="G445" s="166"/>
      <c r="H445" s="166"/>
      <c r="I445" s="38"/>
      <c r="J445" s="38"/>
      <c r="K445" s="38"/>
      <c r="L445" s="38"/>
      <c r="M445" s="38"/>
      <c r="N445" s="38"/>
      <c r="O445" s="38"/>
      <c r="P445" s="256"/>
      <c r="Q445" s="38"/>
      <c r="R445" s="297"/>
      <c r="S445" s="38"/>
    </row>
    <row r="446" spans="1:19" ht="18.75" hidden="1">
      <c r="A446" s="163"/>
      <c r="B446" s="41"/>
      <c r="C446" s="41"/>
      <c r="D446" s="212"/>
      <c r="E446" s="212"/>
      <c r="F446" s="212"/>
      <c r="G446" s="166"/>
      <c r="H446" s="166"/>
      <c r="I446" s="38"/>
      <c r="J446" s="38"/>
      <c r="K446" s="38"/>
      <c r="L446" s="38"/>
      <c r="M446" s="38"/>
      <c r="N446" s="38"/>
      <c r="O446" s="38"/>
      <c r="P446" s="256"/>
      <c r="Q446" s="38"/>
      <c r="R446" s="297"/>
      <c r="S446" s="38"/>
    </row>
    <row r="447" spans="1:19" ht="18.75" hidden="1">
      <c r="A447" s="163"/>
      <c r="B447" s="41"/>
      <c r="C447" s="41"/>
      <c r="D447" s="212"/>
      <c r="E447" s="212"/>
      <c r="F447" s="212"/>
      <c r="G447" s="166"/>
      <c r="H447" s="166"/>
      <c r="I447" s="38"/>
      <c r="J447" s="38"/>
      <c r="K447" s="38"/>
      <c r="L447" s="38"/>
      <c r="M447" s="38"/>
      <c r="N447" s="38"/>
      <c r="O447" s="38"/>
      <c r="P447" s="256"/>
      <c r="Q447" s="38"/>
      <c r="R447" s="297"/>
      <c r="S447" s="38"/>
    </row>
    <row r="448" spans="1:19" ht="18.75" hidden="1">
      <c r="A448" s="163"/>
      <c r="B448" s="163"/>
      <c r="C448" s="41"/>
      <c r="D448" s="212"/>
      <c r="E448" s="212"/>
      <c r="F448" s="212"/>
      <c r="G448" s="166"/>
      <c r="H448" s="166"/>
      <c r="I448" s="38"/>
      <c r="J448" s="38"/>
      <c r="K448" s="38"/>
      <c r="L448" s="38"/>
      <c r="M448" s="38"/>
      <c r="N448" s="38"/>
      <c r="O448" s="38"/>
      <c r="P448" s="256"/>
      <c r="Q448" s="38"/>
      <c r="R448" s="297"/>
      <c r="S448" s="38"/>
    </row>
    <row r="449" spans="1:19" ht="18.75" hidden="1">
      <c r="A449" s="163"/>
      <c r="B449" s="163"/>
      <c r="C449" s="41"/>
      <c r="D449" s="212"/>
      <c r="E449" s="212"/>
      <c r="F449" s="212"/>
      <c r="G449" s="166"/>
      <c r="H449" s="166"/>
      <c r="I449" s="38"/>
      <c r="J449" s="38"/>
      <c r="K449" s="38"/>
      <c r="L449" s="38"/>
      <c r="M449" s="38"/>
      <c r="N449" s="38"/>
      <c r="O449" s="38"/>
      <c r="P449" s="256"/>
      <c r="Q449" s="38"/>
      <c r="R449" s="297"/>
      <c r="S449" s="38"/>
    </row>
    <row r="450" spans="1:19" ht="18.75" hidden="1">
      <c r="A450" s="163"/>
      <c r="B450" s="163"/>
      <c r="C450" s="41"/>
      <c r="D450" s="212"/>
      <c r="E450" s="212"/>
      <c r="F450" s="212"/>
      <c r="G450" s="166"/>
      <c r="H450" s="166"/>
      <c r="I450" s="38"/>
      <c r="J450" s="38"/>
      <c r="K450" s="38"/>
      <c r="L450" s="38"/>
      <c r="M450" s="38"/>
      <c r="N450" s="38"/>
      <c r="O450" s="38"/>
      <c r="P450" s="256"/>
      <c r="Q450" s="38"/>
      <c r="R450" s="297"/>
      <c r="S450" s="38"/>
    </row>
    <row r="451" spans="1:19" ht="18.75" hidden="1">
      <c r="A451" s="163"/>
      <c r="B451" s="163"/>
      <c r="C451" s="41"/>
      <c r="D451" s="212"/>
      <c r="E451" s="212"/>
      <c r="F451" s="212"/>
      <c r="G451" s="166"/>
      <c r="H451" s="166"/>
      <c r="I451" s="38"/>
      <c r="J451" s="38"/>
      <c r="K451" s="38"/>
      <c r="L451" s="38"/>
      <c r="M451" s="38"/>
      <c r="N451" s="38"/>
      <c r="O451" s="38"/>
      <c r="P451" s="256"/>
      <c r="Q451" s="38"/>
      <c r="R451" s="297"/>
      <c r="S451" s="38"/>
    </row>
    <row r="452" spans="1:19" ht="18.75" hidden="1">
      <c r="A452" s="163"/>
      <c r="B452" s="41"/>
      <c r="C452" s="41"/>
      <c r="D452" s="212"/>
      <c r="E452" s="212"/>
      <c r="F452" s="212"/>
      <c r="G452" s="166"/>
      <c r="H452" s="38"/>
      <c r="I452" s="39"/>
      <c r="J452" s="38"/>
      <c r="K452" s="38"/>
      <c r="L452" s="38"/>
      <c r="M452" s="38"/>
      <c r="N452" s="38"/>
      <c r="O452" s="38"/>
      <c r="P452" s="256"/>
      <c r="Q452" s="38"/>
      <c r="R452" s="297"/>
      <c r="S452" s="38"/>
    </row>
    <row r="453" spans="1:19" ht="18.75" hidden="1">
      <c r="A453" s="163"/>
      <c r="B453" s="41"/>
      <c r="C453" s="41"/>
      <c r="D453" s="212"/>
      <c r="E453" s="212"/>
      <c r="F453" s="212"/>
      <c r="G453" s="166"/>
      <c r="H453" s="38"/>
      <c r="I453" s="38"/>
      <c r="J453" s="38"/>
      <c r="K453" s="38"/>
      <c r="L453" s="38"/>
      <c r="M453" s="38"/>
      <c r="N453" s="38"/>
      <c r="O453" s="38"/>
      <c r="P453" s="256"/>
      <c r="Q453" s="38"/>
      <c r="R453" s="297"/>
      <c r="S453" s="38"/>
    </row>
    <row r="454" spans="1:19" ht="18.75" hidden="1">
      <c r="A454" s="163"/>
      <c r="B454" s="41"/>
      <c r="C454" s="41"/>
      <c r="D454" s="212"/>
      <c r="E454" s="212"/>
      <c r="F454" s="212"/>
      <c r="G454" s="166"/>
      <c r="H454" s="38"/>
      <c r="I454" s="38"/>
      <c r="J454" s="38"/>
      <c r="K454" s="38"/>
      <c r="L454" s="38"/>
      <c r="M454" s="38"/>
      <c r="N454" s="38"/>
      <c r="O454" s="38"/>
      <c r="P454" s="256"/>
      <c r="Q454" s="38"/>
      <c r="R454" s="297"/>
      <c r="S454" s="38"/>
    </row>
    <row r="455" spans="1:19" ht="18.75" hidden="1">
      <c r="A455" s="163"/>
      <c r="B455" s="41"/>
      <c r="C455" s="41"/>
      <c r="D455" s="212"/>
      <c r="E455" s="212"/>
      <c r="F455" s="212"/>
      <c r="G455" s="166"/>
      <c r="H455" s="166"/>
      <c r="I455" s="38"/>
      <c r="J455" s="166"/>
      <c r="K455" s="38"/>
      <c r="L455" s="38"/>
      <c r="M455" s="38"/>
      <c r="N455" s="38"/>
      <c r="O455" s="38"/>
      <c r="P455" s="256"/>
      <c r="Q455" s="38"/>
      <c r="R455" s="302"/>
      <c r="S455" s="38"/>
    </row>
    <row r="456" spans="1:19" ht="19.5" hidden="1">
      <c r="A456" s="265"/>
      <c r="B456" s="266"/>
      <c r="C456" s="266"/>
      <c r="D456" s="207"/>
      <c r="E456" s="207"/>
      <c r="F456" s="207"/>
      <c r="G456" s="166"/>
      <c r="H456" s="39"/>
      <c r="I456" s="39"/>
      <c r="J456" s="39"/>
      <c r="K456" s="39"/>
      <c r="L456" s="39"/>
      <c r="M456" s="39"/>
      <c r="N456" s="39"/>
      <c r="O456" s="39"/>
      <c r="P456" s="257"/>
      <c r="Q456" s="39"/>
      <c r="R456" s="303"/>
      <c r="S456" s="38"/>
    </row>
    <row r="457" spans="1:19" ht="18.75" hidden="1">
      <c r="A457" s="163"/>
      <c r="B457" s="41"/>
      <c r="C457" s="41"/>
      <c r="D457" s="212"/>
      <c r="E457" s="212"/>
      <c r="F457" s="212"/>
      <c r="G457" s="166"/>
      <c r="H457" s="38"/>
      <c r="I457" s="38"/>
      <c r="J457" s="38"/>
      <c r="K457" s="38"/>
      <c r="L457" s="38"/>
      <c r="M457" s="38"/>
      <c r="N457" s="38"/>
      <c r="O457" s="38"/>
      <c r="P457" s="256"/>
      <c r="Q457" s="38"/>
      <c r="R457" s="297"/>
      <c r="S457" s="38"/>
    </row>
    <row r="458" spans="1:19" ht="18.75" hidden="1">
      <c r="A458" s="163"/>
      <c r="B458" s="41"/>
      <c r="C458" s="41"/>
      <c r="D458" s="212"/>
      <c r="E458" s="212"/>
      <c r="F458" s="212"/>
      <c r="G458" s="166"/>
      <c r="H458" s="38"/>
      <c r="I458" s="38"/>
      <c r="J458" s="38"/>
      <c r="K458" s="38"/>
      <c r="L458" s="38"/>
      <c r="M458" s="38"/>
      <c r="N458" s="38"/>
      <c r="O458" s="38"/>
      <c r="P458" s="256"/>
      <c r="Q458" s="38"/>
      <c r="R458" s="297"/>
      <c r="S458" s="38"/>
    </row>
    <row r="459" spans="1:19" ht="18.75" hidden="1">
      <c r="A459" s="163"/>
      <c r="B459" s="41"/>
      <c r="C459" s="41"/>
      <c r="D459" s="212"/>
      <c r="E459" s="212"/>
      <c r="F459" s="212"/>
      <c r="G459" s="166"/>
      <c r="H459" s="166"/>
      <c r="I459" s="38"/>
      <c r="J459" s="38"/>
      <c r="K459" s="38"/>
      <c r="L459" s="38"/>
      <c r="M459" s="38"/>
      <c r="N459" s="38"/>
      <c r="O459" s="38"/>
      <c r="P459" s="256"/>
      <c r="Q459" s="38"/>
      <c r="R459" s="297"/>
      <c r="S459" s="38"/>
    </row>
    <row r="460" spans="1:19" ht="18.75" hidden="1">
      <c r="A460" s="163"/>
      <c r="B460" s="41"/>
      <c r="C460" s="41"/>
      <c r="D460" s="212"/>
      <c r="E460" s="212"/>
      <c r="F460" s="212"/>
      <c r="G460" s="166"/>
      <c r="H460" s="166"/>
      <c r="I460" s="38"/>
      <c r="J460" s="38"/>
      <c r="K460" s="38"/>
      <c r="L460" s="38"/>
      <c r="M460" s="38"/>
      <c r="N460" s="38"/>
      <c r="O460" s="38"/>
      <c r="P460" s="256"/>
      <c r="Q460" s="38"/>
      <c r="R460" s="297"/>
      <c r="S460" s="38"/>
    </row>
    <row r="461" spans="1:19" ht="19.5" hidden="1">
      <c r="A461" s="265"/>
      <c r="B461" s="266"/>
      <c r="C461" s="266"/>
      <c r="D461" s="207"/>
      <c r="E461" s="207"/>
      <c r="F461" s="207"/>
      <c r="G461" s="166"/>
      <c r="H461" s="254"/>
      <c r="I461" s="39"/>
      <c r="J461" s="254"/>
      <c r="K461" s="38"/>
      <c r="L461" s="38"/>
      <c r="M461" s="38"/>
      <c r="N461" s="38"/>
      <c r="O461" s="38"/>
      <c r="P461" s="256"/>
      <c r="Q461" s="38"/>
      <c r="R461" s="297"/>
      <c r="S461" s="38"/>
    </row>
    <row r="462" spans="1:19" ht="18.75" hidden="1">
      <c r="A462" s="163"/>
      <c r="B462" s="41"/>
      <c r="C462" s="41"/>
      <c r="D462" s="212"/>
      <c r="E462" s="212"/>
      <c r="F462" s="212"/>
      <c r="G462" s="166"/>
      <c r="H462" s="166"/>
      <c r="I462" s="38"/>
      <c r="J462" s="166"/>
      <c r="K462" s="38"/>
      <c r="L462" s="38"/>
      <c r="M462" s="38"/>
      <c r="N462" s="38"/>
      <c r="O462" s="38"/>
      <c r="P462" s="256"/>
      <c r="Q462" s="38"/>
      <c r="R462" s="297"/>
      <c r="S462" s="38"/>
    </row>
    <row r="463" spans="1:19" ht="18.75" hidden="1">
      <c r="A463" s="163"/>
      <c r="B463" s="41"/>
      <c r="C463" s="41"/>
      <c r="D463" s="212"/>
      <c r="E463" s="212"/>
      <c r="F463" s="212"/>
      <c r="G463" s="166"/>
      <c r="H463" s="166"/>
      <c r="I463" s="38"/>
      <c r="J463" s="166"/>
      <c r="K463" s="38"/>
      <c r="L463" s="38"/>
      <c r="M463" s="38"/>
      <c r="N463" s="38"/>
      <c r="O463" s="38"/>
      <c r="P463" s="256"/>
      <c r="Q463" s="38"/>
      <c r="R463" s="297"/>
      <c r="S463" s="38"/>
    </row>
    <row r="464" spans="1:19" ht="18.75" hidden="1">
      <c r="A464" s="163"/>
      <c r="B464" s="41"/>
      <c r="C464" s="271"/>
      <c r="D464" s="212"/>
      <c r="E464" s="212"/>
      <c r="F464" s="212"/>
      <c r="G464" s="166"/>
      <c r="H464" s="166"/>
      <c r="I464" s="38"/>
      <c r="J464" s="166"/>
      <c r="K464" s="38"/>
      <c r="L464" s="38"/>
      <c r="M464" s="38"/>
      <c r="N464" s="38"/>
      <c r="O464" s="38"/>
      <c r="P464" s="256"/>
      <c r="Q464" s="38"/>
      <c r="R464" s="297"/>
      <c r="S464" s="38"/>
    </row>
    <row r="465" spans="1:19" ht="19.5" hidden="1">
      <c r="A465" s="265"/>
      <c r="B465" s="266"/>
      <c r="C465" s="266"/>
      <c r="D465" s="206"/>
      <c r="E465" s="206"/>
      <c r="F465" s="206"/>
      <c r="G465" s="166"/>
      <c r="H465" s="39"/>
      <c r="I465" s="39"/>
      <c r="J465" s="39"/>
      <c r="K465" s="39"/>
      <c r="L465" s="39"/>
      <c r="M465" s="39"/>
      <c r="N465" s="39"/>
      <c r="O465" s="39"/>
      <c r="P465" s="257"/>
      <c r="Q465" s="39"/>
      <c r="R465" s="303"/>
      <c r="S465" s="38"/>
    </row>
    <row r="466" spans="1:19" ht="18.75" hidden="1">
      <c r="A466" s="272"/>
      <c r="B466" s="244"/>
      <c r="C466" s="41"/>
      <c r="D466" s="218"/>
      <c r="E466" s="218"/>
      <c r="F466" s="218"/>
      <c r="G466" s="166"/>
      <c r="H466" s="39"/>
      <c r="I466" s="38"/>
      <c r="J466" s="38"/>
      <c r="K466" s="38"/>
      <c r="L466" s="38"/>
      <c r="M466" s="38"/>
      <c r="N466" s="38"/>
      <c r="O466" s="38"/>
      <c r="P466" s="256"/>
      <c r="Q466" s="38"/>
      <c r="R466" s="297"/>
      <c r="S466" s="38"/>
    </row>
    <row r="467" spans="1:19" ht="18.75" hidden="1">
      <c r="A467" s="244"/>
      <c r="B467" s="244"/>
      <c r="C467" s="41"/>
      <c r="D467" s="218"/>
      <c r="E467" s="218"/>
      <c r="F467" s="218"/>
      <c r="G467" s="166"/>
      <c r="H467" s="38"/>
      <c r="I467" s="38"/>
      <c r="J467" s="38"/>
      <c r="K467" s="38"/>
      <c r="L467" s="38"/>
      <c r="M467" s="38"/>
      <c r="N467" s="38"/>
      <c r="O467" s="38"/>
      <c r="P467" s="256"/>
      <c r="Q467" s="38"/>
      <c r="R467" s="297"/>
      <c r="S467" s="38"/>
    </row>
    <row r="468" spans="1:19" ht="18.75" hidden="1">
      <c r="A468" s="244"/>
      <c r="B468" s="244"/>
      <c r="C468" s="41"/>
      <c r="D468" s="218"/>
      <c r="E468" s="218"/>
      <c r="F468" s="218"/>
      <c r="G468" s="166"/>
      <c r="H468" s="38"/>
      <c r="I468" s="38"/>
      <c r="J468" s="38"/>
      <c r="K468" s="38"/>
      <c r="L468" s="38"/>
      <c r="M468" s="38"/>
      <c r="N468" s="38"/>
      <c r="O468" s="38"/>
      <c r="P468" s="256"/>
      <c r="Q468" s="38"/>
      <c r="R468" s="297"/>
      <c r="S468" s="38"/>
    </row>
    <row r="469" spans="1:19" ht="18.75" hidden="1">
      <c r="A469" s="244"/>
      <c r="B469" s="244"/>
      <c r="C469" s="41"/>
      <c r="D469" s="218"/>
      <c r="E469" s="218"/>
      <c r="F469" s="218"/>
      <c r="G469" s="166"/>
      <c r="H469" s="38"/>
      <c r="I469" s="38"/>
      <c r="J469" s="38"/>
      <c r="K469" s="38"/>
      <c r="L469" s="38"/>
      <c r="M469" s="38"/>
      <c r="N469" s="38"/>
      <c r="O469" s="38"/>
      <c r="P469" s="256"/>
      <c r="Q469" s="38"/>
      <c r="R469" s="297"/>
      <c r="S469" s="38"/>
    </row>
    <row r="470" spans="1:19" ht="18.75" hidden="1">
      <c r="A470" s="244"/>
      <c r="B470" s="244"/>
      <c r="C470" s="277"/>
      <c r="D470" s="218"/>
      <c r="E470" s="218"/>
      <c r="F470" s="218"/>
      <c r="G470" s="166"/>
      <c r="H470" s="38"/>
      <c r="I470" s="38"/>
      <c r="J470" s="38"/>
      <c r="K470" s="38"/>
      <c r="L470" s="38"/>
      <c r="M470" s="38"/>
      <c r="N470" s="38"/>
      <c r="O470" s="38"/>
      <c r="P470" s="256"/>
      <c r="Q470" s="38"/>
      <c r="R470" s="297"/>
      <c r="S470" s="38"/>
    </row>
    <row r="471" spans="1:19" ht="18.75" hidden="1">
      <c r="A471" s="244"/>
      <c r="B471" s="244"/>
      <c r="C471" s="41"/>
      <c r="D471" s="218"/>
      <c r="E471" s="218"/>
      <c r="F471" s="218"/>
      <c r="G471" s="166"/>
      <c r="H471" s="38"/>
      <c r="I471" s="38"/>
      <c r="J471" s="38"/>
      <c r="K471" s="38"/>
      <c r="L471" s="38"/>
      <c r="M471" s="38"/>
      <c r="N471" s="38"/>
      <c r="O471" s="38"/>
      <c r="P471" s="256"/>
      <c r="Q471" s="38"/>
      <c r="R471" s="297"/>
      <c r="S471" s="38"/>
    </row>
    <row r="472" spans="1:19" ht="18.75" hidden="1">
      <c r="A472" s="244"/>
      <c r="B472" s="244"/>
      <c r="C472" s="277"/>
      <c r="D472" s="218"/>
      <c r="E472" s="218"/>
      <c r="F472" s="218"/>
      <c r="G472" s="166"/>
      <c r="H472" s="38"/>
      <c r="I472" s="38"/>
      <c r="J472" s="38"/>
      <c r="K472" s="38"/>
      <c r="L472" s="38"/>
      <c r="M472" s="38"/>
      <c r="N472" s="38"/>
      <c r="O472" s="38"/>
      <c r="P472" s="256"/>
      <c r="Q472" s="38"/>
      <c r="R472" s="297"/>
      <c r="S472" s="38"/>
    </row>
    <row r="473" spans="1:19" ht="18.75" hidden="1">
      <c r="A473" s="244"/>
      <c r="B473" s="244"/>
      <c r="C473" s="41"/>
      <c r="D473" s="218"/>
      <c r="E473" s="218"/>
      <c r="F473" s="218"/>
      <c r="G473" s="166"/>
      <c r="H473" s="38"/>
      <c r="I473" s="38"/>
      <c r="J473" s="38"/>
      <c r="K473" s="38"/>
      <c r="L473" s="38"/>
      <c r="M473" s="38"/>
      <c r="N473" s="38"/>
      <c r="O473" s="38"/>
      <c r="P473" s="256"/>
      <c r="Q473" s="38"/>
      <c r="R473" s="297"/>
      <c r="S473" s="38"/>
    </row>
    <row r="474" spans="1:19" ht="18.75" hidden="1">
      <c r="A474" s="244"/>
      <c r="B474" s="244"/>
      <c r="C474" s="125"/>
      <c r="D474" s="218"/>
      <c r="E474" s="218"/>
      <c r="F474" s="218"/>
      <c r="G474" s="166"/>
      <c r="H474" s="38"/>
      <c r="I474" s="38"/>
      <c r="J474" s="38"/>
      <c r="K474" s="38"/>
      <c r="L474" s="38"/>
      <c r="M474" s="38"/>
      <c r="N474" s="38"/>
      <c r="O474" s="38"/>
      <c r="P474" s="256"/>
      <c r="Q474" s="38"/>
      <c r="R474" s="297"/>
      <c r="S474" s="38"/>
    </row>
    <row r="475" spans="1:19" ht="18.75" hidden="1">
      <c r="A475" s="244"/>
      <c r="B475" s="244"/>
      <c r="C475" s="125"/>
      <c r="D475" s="218"/>
      <c r="E475" s="218"/>
      <c r="F475" s="218"/>
      <c r="G475" s="166"/>
      <c r="H475" s="166"/>
      <c r="I475" s="38"/>
      <c r="J475" s="38"/>
      <c r="K475" s="38"/>
      <c r="L475" s="38"/>
      <c r="M475" s="38"/>
      <c r="N475" s="38"/>
      <c r="O475" s="38"/>
      <c r="P475" s="256"/>
      <c r="Q475" s="38">
        <f>SUM(J475:P475)-K475</f>
        <v>0</v>
      </c>
      <c r="R475" s="297"/>
      <c r="S475" s="38"/>
    </row>
    <row r="476" spans="1:19" ht="18.75" hidden="1">
      <c r="A476" s="244"/>
      <c r="B476" s="244"/>
      <c r="C476" s="41"/>
      <c r="D476" s="212"/>
      <c r="E476" s="212"/>
      <c r="F476" s="212"/>
      <c r="G476" s="166"/>
      <c r="H476" s="38"/>
      <c r="I476" s="38"/>
      <c r="J476" s="38"/>
      <c r="K476" s="38"/>
      <c r="L476" s="38"/>
      <c r="M476" s="38"/>
      <c r="N476" s="38"/>
      <c r="O476" s="38"/>
      <c r="P476" s="256"/>
      <c r="Q476" s="38">
        <f>SUM(J476:P476)-K476</f>
        <v>0</v>
      </c>
      <c r="R476" s="297"/>
      <c r="S476" s="38"/>
    </row>
    <row r="477" spans="1:19" ht="18.75" hidden="1">
      <c r="A477" s="319"/>
      <c r="B477" s="244"/>
      <c r="C477" s="276"/>
      <c r="D477" s="198"/>
      <c r="E477" s="198"/>
      <c r="F477" s="198"/>
      <c r="G477" s="166"/>
      <c r="H477" s="38"/>
      <c r="I477" s="38"/>
      <c r="J477" s="38"/>
      <c r="K477" s="38"/>
      <c r="L477" s="38"/>
      <c r="M477" s="38"/>
      <c r="N477" s="38"/>
      <c r="O477" s="38"/>
      <c r="P477" s="256"/>
      <c r="Q477" s="38">
        <f aca="true" t="shared" si="3" ref="Q477:Q483">SUM(J477:P477)</f>
        <v>0</v>
      </c>
      <c r="R477" s="255"/>
      <c r="S477" s="38"/>
    </row>
    <row r="478" spans="1:19" ht="18.75" hidden="1">
      <c r="A478" s="319"/>
      <c r="B478" s="244"/>
      <c r="C478" s="41"/>
      <c r="D478" s="223"/>
      <c r="E478" s="223"/>
      <c r="F478" s="223"/>
      <c r="G478" s="166"/>
      <c r="H478" s="166"/>
      <c r="I478" s="166"/>
      <c r="J478" s="38"/>
      <c r="K478" s="38"/>
      <c r="L478" s="38"/>
      <c r="M478" s="38"/>
      <c r="N478" s="38"/>
      <c r="O478" s="38"/>
      <c r="P478" s="256"/>
      <c r="Q478" s="38">
        <f t="shared" si="3"/>
        <v>0</v>
      </c>
      <c r="R478" s="255"/>
      <c r="S478" s="38"/>
    </row>
    <row r="479" spans="1:19" ht="18.75" hidden="1">
      <c r="A479" s="319"/>
      <c r="B479" s="244"/>
      <c r="C479" s="277"/>
      <c r="D479" s="223"/>
      <c r="E479" s="223"/>
      <c r="F479" s="223"/>
      <c r="G479" s="166"/>
      <c r="H479" s="166"/>
      <c r="I479" s="166"/>
      <c r="J479" s="38"/>
      <c r="K479" s="38"/>
      <c r="L479" s="38"/>
      <c r="M479" s="38"/>
      <c r="N479" s="38"/>
      <c r="O479" s="38"/>
      <c r="P479" s="256"/>
      <c r="Q479" s="38">
        <f t="shared" si="3"/>
        <v>0</v>
      </c>
      <c r="R479" s="255"/>
      <c r="S479" s="38"/>
    </row>
    <row r="480" spans="1:19" ht="18.75" hidden="1">
      <c r="A480" s="319"/>
      <c r="B480" s="244"/>
      <c r="C480" s="277"/>
      <c r="D480" s="223"/>
      <c r="E480" s="223"/>
      <c r="F480" s="223"/>
      <c r="G480" s="166"/>
      <c r="H480" s="166"/>
      <c r="I480" s="166"/>
      <c r="J480" s="38"/>
      <c r="K480" s="38"/>
      <c r="L480" s="38"/>
      <c r="M480" s="38"/>
      <c r="N480" s="38"/>
      <c r="O480" s="38"/>
      <c r="P480" s="256"/>
      <c r="Q480" s="38">
        <f t="shared" si="3"/>
        <v>0</v>
      </c>
      <c r="R480" s="255"/>
      <c r="S480" s="38"/>
    </row>
    <row r="481" spans="1:19" ht="18.75" hidden="1">
      <c r="A481" s="319"/>
      <c r="B481" s="244"/>
      <c r="C481" s="125"/>
      <c r="D481" s="223"/>
      <c r="E481" s="223"/>
      <c r="F481" s="223"/>
      <c r="G481" s="166"/>
      <c r="H481" s="166"/>
      <c r="I481" s="166"/>
      <c r="J481" s="38"/>
      <c r="K481" s="38"/>
      <c r="L481" s="38"/>
      <c r="M481" s="38"/>
      <c r="N481" s="38"/>
      <c r="O481" s="38"/>
      <c r="P481" s="256"/>
      <c r="Q481" s="38">
        <f t="shared" si="3"/>
        <v>0</v>
      </c>
      <c r="R481" s="255"/>
      <c r="S481" s="38"/>
    </row>
    <row r="482" spans="1:19" ht="18.75" hidden="1">
      <c r="A482" s="319"/>
      <c r="B482" s="244"/>
      <c r="C482" s="48"/>
      <c r="D482" s="223"/>
      <c r="E482" s="223"/>
      <c r="F482" s="223"/>
      <c r="G482" s="166"/>
      <c r="H482" s="166"/>
      <c r="I482" s="166"/>
      <c r="J482" s="38"/>
      <c r="K482" s="38"/>
      <c r="L482" s="38"/>
      <c r="M482" s="38"/>
      <c r="N482" s="38"/>
      <c r="O482" s="38"/>
      <c r="P482" s="256"/>
      <c r="Q482" s="38">
        <f t="shared" si="3"/>
        <v>0</v>
      </c>
      <c r="R482" s="255"/>
      <c r="S482" s="38"/>
    </row>
    <row r="483" spans="1:19" ht="18.75" hidden="1">
      <c r="A483" s="244"/>
      <c r="B483" s="244"/>
      <c r="C483" s="125"/>
      <c r="D483" s="223"/>
      <c r="E483" s="223"/>
      <c r="F483" s="223"/>
      <c r="G483" s="166"/>
      <c r="H483" s="166"/>
      <c r="I483" s="259"/>
      <c r="J483" s="260"/>
      <c r="K483" s="260"/>
      <c r="L483" s="260"/>
      <c r="M483" s="260"/>
      <c r="N483" s="260"/>
      <c r="O483" s="260"/>
      <c r="P483" s="296"/>
      <c r="Q483" s="38">
        <f t="shared" si="3"/>
        <v>0</v>
      </c>
      <c r="R483" s="255"/>
      <c r="S483" s="38"/>
    </row>
    <row r="484" spans="1:19" ht="19.5" hidden="1">
      <c r="A484" s="278"/>
      <c r="B484" s="266"/>
      <c r="C484" s="266"/>
      <c r="D484" s="223"/>
      <c r="E484" s="223"/>
      <c r="F484" s="223"/>
      <c r="G484" s="166"/>
      <c r="H484" s="166"/>
      <c r="I484" s="259"/>
      <c r="J484" s="260"/>
      <c r="K484" s="260"/>
      <c r="L484" s="260"/>
      <c r="M484" s="260"/>
      <c r="N484" s="260"/>
      <c r="O484" s="260"/>
      <c r="P484" s="296"/>
      <c r="Q484" s="38"/>
      <c r="R484" s="255"/>
      <c r="S484" s="38"/>
    </row>
    <row r="485" spans="1:19" ht="18.75" hidden="1">
      <c r="A485" s="163"/>
      <c r="B485" s="41"/>
      <c r="C485" s="125"/>
      <c r="D485" s="261"/>
      <c r="E485" s="261"/>
      <c r="F485" s="261"/>
      <c r="G485" s="259"/>
      <c r="H485" s="259"/>
      <c r="I485" s="259"/>
      <c r="J485" s="260"/>
      <c r="K485" s="260"/>
      <c r="L485" s="260"/>
      <c r="M485" s="260"/>
      <c r="N485" s="260"/>
      <c r="O485" s="260"/>
      <c r="P485" s="296"/>
      <c r="Q485" s="38"/>
      <c r="R485" s="255"/>
      <c r="S485" s="260"/>
    </row>
    <row r="486" spans="1:19" ht="18.75" hidden="1">
      <c r="A486" s="171"/>
      <c r="B486" s="41"/>
      <c r="C486" s="41"/>
      <c r="D486" s="223"/>
      <c r="E486" s="223"/>
      <c r="F486" s="223"/>
      <c r="G486" s="166"/>
      <c r="H486" s="166"/>
      <c r="I486" s="166"/>
      <c r="J486" s="38"/>
      <c r="K486" s="38"/>
      <c r="L486" s="38"/>
      <c r="M486" s="38"/>
      <c r="N486" s="38"/>
      <c r="O486" s="38"/>
      <c r="P486" s="256"/>
      <c r="Q486" s="38"/>
      <c r="R486" s="298"/>
      <c r="S486" s="38"/>
    </row>
    <row r="487" spans="1:19" ht="19.5" hidden="1">
      <c r="A487" s="278"/>
      <c r="B487" s="266"/>
      <c r="C487" s="266"/>
      <c r="D487" s="223"/>
      <c r="E487" s="223"/>
      <c r="F487" s="223"/>
      <c r="G487" s="254"/>
      <c r="H487" s="254"/>
      <c r="I487" s="262"/>
      <c r="J487" s="254"/>
      <c r="K487" s="254"/>
      <c r="L487" s="254"/>
      <c r="M487" s="254"/>
      <c r="N487" s="254"/>
      <c r="O487" s="254">
        <f>SUM(O488)</f>
        <v>10</v>
      </c>
      <c r="P487" s="295">
        <f>SUM(P488)</f>
        <v>0</v>
      </c>
      <c r="Q487" s="254">
        <f>SUM(Q488)</f>
        <v>0</v>
      </c>
      <c r="R487" s="301">
        <f>SUM(R488)</f>
        <v>0</v>
      </c>
      <c r="S487" s="254">
        <f>SUM(S488)</f>
        <v>0</v>
      </c>
    </row>
    <row r="488" spans="1:19" ht="18.75" hidden="1">
      <c r="A488" s="163"/>
      <c r="B488" s="41"/>
      <c r="C488" s="41"/>
      <c r="D488" s="223"/>
      <c r="E488" s="223"/>
      <c r="F488" s="223"/>
      <c r="G488" s="166"/>
      <c r="H488" s="166"/>
      <c r="I488" s="166"/>
      <c r="J488" s="166"/>
      <c r="K488" s="38"/>
      <c r="L488" s="38"/>
      <c r="M488" s="38"/>
      <c r="N488" s="38"/>
      <c r="O488" s="38">
        <v>10</v>
      </c>
      <c r="P488" s="256"/>
      <c r="Q488" s="38"/>
      <c r="R488" s="298"/>
      <c r="S488" s="166">
        <v>0</v>
      </c>
    </row>
    <row r="489" spans="1:19" ht="58.5">
      <c r="A489" s="112" t="s">
        <v>471</v>
      </c>
      <c r="B489" s="266" t="s">
        <v>196</v>
      </c>
      <c r="C489" s="266" t="s">
        <v>250</v>
      </c>
      <c r="D489" s="223"/>
      <c r="E489" s="223"/>
      <c r="F489" s="223"/>
      <c r="G489" s="310">
        <v>25</v>
      </c>
      <c r="H489" s="311"/>
      <c r="I489" s="311"/>
      <c r="J489" s="310">
        <f aca="true" t="shared" si="4" ref="J489:S489">SUM(J490)</f>
        <v>0</v>
      </c>
      <c r="K489" s="310">
        <f t="shared" si="4"/>
        <v>0</v>
      </c>
      <c r="L489" s="310">
        <f t="shared" si="4"/>
        <v>0</v>
      </c>
      <c r="M489" s="310">
        <v>25</v>
      </c>
      <c r="N489" s="310">
        <f t="shared" si="4"/>
        <v>0</v>
      </c>
      <c r="O489" s="310">
        <f t="shared" si="4"/>
        <v>0</v>
      </c>
      <c r="P489" s="312">
        <f t="shared" si="4"/>
        <v>0</v>
      </c>
      <c r="Q489" s="310">
        <f t="shared" si="4"/>
        <v>0</v>
      </c>
      <c r="R489" s="301">
        <f t="shared" si="4"/>
        <v>0</v>
      </c>
      <c r="S489" s="254">
        <f t="shared" si="4"/>
        <v>0</v>
      </c>
    </row>
    <row r="490" spans="1:19" ht="270">
      <c r="A490" s="163" t="s">
        <v>5</v>
      </c>
      <c r="B490" s="325" t="s">
        <v>507</v>
      </c>
      <c r="C490" s="165" t="s">
        <v>498</v>
      </c>
      <c r="D490" s="223"/>
      <c r="E490" s="223"/>
      <c r="F490" s="223"/>
      <c r="G490" s="166">
        <v>25</v>
      </c>
      <c r="H490" s="166"/>
      <c r="I490" s="166"/>
      <c r="J490" s="166"/>
      <c r="K490" s="38"/>
      <c r="L490" s="285"/>
      <c r="M490" s="38">
        <v>25</v>
      </c>
      <c r="N490" s="38"/>
      <c r="O490" s="38"/>
      <c r="P490" s="256"/>
      <c r="Q490" s="38"/>
      <c r="R490" s="298"/>
      <c r="S490" s="38">
        <v>0</v>
      </c>
    </row>
    <row r="491" spans="1:19" ht="39">
      <c r="A491" s="199">
        <v>24</v>
      </c>
      <c r="B491" s="266" t="s">
        <v>195</v>
      </c>
      <c r="C491" s="266" t="s">
        <v>250</v>
      </c>
      <c r="D491" s="223"/>
      <c r="E491" s="223"/>
      <c r="F491" s="223"/>
      <c r="G491" s="216">
        <f>SUM(J491+O491+P491)+N491+L491</f>
        <v>41</v>
      </c>
      <c r="H491" s="216"/>
      <c r="I491" s="216"/>
      <c r="J491" s="216">
        <f>SUM(J492:J494)</f>
        <v>41</v>
      </c>
      <c r="K491" s="219">
        <v>0</v>
      </c>
      <c r="L491" s="219">
        <v>0</v>
      </c>
      <c r="M491" s="219">
        <v>0</v>
      </c>
      <c r="N491" s="219">
        <v>0</v>
      </c>
      <c r="O491" s="219"/>
      <c r="P491" s="222"/>
      <c r="Q491" s="219">
        <v>0</v>
      </c>
      <c r="R491" s="298"/>
      <c r="S491" s="39">
        <v>0</v>
      </c>
    </row>
    <row r="492" spans="1:19" ht="18.75">
      <c r="A492" s="163" t="s">
        <v>77</v>
      </c>
      <c r="B492" s="41" t="s">
        <v>207</v>
      </c>
      <c r="C492" s="41" t="s">
        <v>489</v>
      </c>
      <c r="D492" s="223"/>
      <c r="E492" s="223"/>
      <c r="F492" s="223"/>
      <c r="G492" s="19">
        <f>SUM(J492+O492+P492)+N492+L492</f>
        <v>3.8</v>
      </c>
      <c r="H492" s="19"/>
      <c r="I492" s="19"/>
      <c r="J492" s="19">
        <v>3.8</v>
      </c>
      <c r="K492" s="18"/>
      <c r="L492" s="18"/>
      <c r="M492" s="18"/>
      <c r="N492" s="18"/>
      <c r="O492" s="18"/>
      <c r="P492" s="184"/>
      <c r="Q492" s="18"/>
      <c r="R492" s="298"/>
      <c r="S492" s="39">
        <v>0</v>
      </c>
    </row>
    <row r="493" spans="1:19" ht="56.25">
      <c r="A493" s="163" t="s">
        <v>78</v>
      </c>
      <c r="B493" s="41" t="s">
        <v>208</v>
      </c>
      <c r="C493" s="41" t="s">
        <v>489</v>
      </c>
      <c r="D493" s="223"/>
      <c r="E493" s="223"/>
      <c r="F493" s="223"/>
      <c r="G493" s="19">
        <f>SUM(J493+O493+P493)+N493+L493</f>
        <v>36</v>
      </c>
      <c r="H493" s="19"/>
      <c r="I493" s="19"/>
      <c r="J493" s="19">
        <v>36</v>
      </c>
      <c r="K493" s="18"/>
      <c r="L493" s="18"/>
      <c r="M493" s="18"/>
      <c r="N493" s="18"/>
      <c r="O493" s="18"/>
      <c r="P493" s="184"/>
      <c r="Q493" s="18"/>
      <c r="R493" s="298"/>
      <c r="S493" s="39">
        <v>0</v>
      </c>
    </row>
    <row r="494" spans="1:19" ht="37.5">
      <c r="A494" s="163" t="s">
        <v>79</v>
      </c>
      <c r="B494" s="41" t="s">
        <v>339</v>
      </c>
      <c r="C494" s="41" t="s">
        <v>489</v>
      </c>
      <c r="D494" s="223"/>
      <c r="E494" s="223"/>
      <c r="F494" s="223"/>
      <c r="G494" s="19">
        <f>SUM(J494+O494+P494)+N494+L494</f>
        <v>1.2</v>
      </c>
      <c r="H494" s="19"/>
      <c r="I494" s="19"/>
      <c r="J494" s="19">
        <v>1.2</v>
      </c>
      <c r="K494" s="18"/>
      <c r="L494" s="18"/>
      <c r="M494" s="18"/>
      <c r="N494" s="18"/>
      <c r="O494" s="18"/>
      <c r="P494" s="184"/>
      <c r="Q494" s="18"/>
      <c r="R494" s="298"/>
      <c r="S494" s="39">
        <v>0</v>
      </c>
    </row>
    <row r="495" spans="1:19" ht="39">
      <c r="A495" s="199">
        <v>75</v>
      </c>
      <c r="B495" s="266" t="s">
        <v>209</v>
      </c>
      <c r="C495" s="266" t="s">
        <v>250</v>
      </c>
      <c r="D495" s="223"/>
      <c r="E495" s="223"/>
      <c r="F495" s="223"/>
      <c r="G495" s="216">
        <f>SUM(G496+G498)</f>
        <v>77</v>
      </c>
      <c r="H495" s="216"/>
      <c r="I495" s="216"/>
      <c r="J495" s="216">
        <f aca="true" t="shared" si="5" ref="J495:R495">SUM(J496+J498)</f>
        <v>57</v>
      </c>
      <c r="K495" s="216">
        <f t="shared" si="5"/>
        <v>20</v>
      </c>
      <c r="L495" s="216">
        <f t="shared" si="5"/>
        <v>0</v>
      </c>
      <c r="M495" s="216">
        <v>0</v>
      </c>
      <c r="N495" s="216">
        <f t="shared" si="5"/>
        <v>20</v>
      </c>
      <c r="O495" s="216">
        <f t="shared" si="5"/>
        <v>0</v>
      </c>
      <c r="P495" s="288">
        <f t="shared" si="5"/>
        <v>0</v>
      </c>
      <c r="Q495" s="216">
        <f t="shared" si="5"/>
        <v>0</v>
      </c>
      <c r="R495" s="301">
        <f t="shared" si="5"/>
        <v>0</v>
      </c>
      <c r="S495" s="39">
        <v>0</v>
      </c>
    </row>
    <row r="496" spans="1:19" ht="154.5" customHeight="1">
      <c r="A496" s="171">
        <v>250324</v>
      </c>
      <c r="B496" s="41" t="s">
        <v>499</v>
      </c>
      <c r="C496" s="165" t="s">
        <v>336</v>
      </c>
      <c r="D496" s="223"/>
      <c r="E496" s="223"/>
      <c r="F496" s="223"/>
      <c r="G496" s="19">
        <f>SUM(J496+O496+P496)+N496+L496</f>
        <v>40</v>
      </c>
      <c r="H496" s="19"/>
      <c r="I496" s="19"/>
      <c r="J496" s="19">
        <v>20</v>
      </c>
      <c r="K496" s="19">
        <v>20</v>
      </c>
      <c r="L496" s="19"/>
      <c r="M496" s="19"/>
      <c r="N496" s="19">
        <v>20</v>
      </c>
      <c r="O496" s="18"/>
      <c r="P496" s="184"/>
      <c r="Q496" s="18"/>
      <c r="R496" s="298"/>
      <c r="S496" s="39">
        <v>0</v>
      </c>
    </row>
    <row r="497" spans="1:19" ht="56.25" hidden="1">
      <c r="A497" s="280"/>
      <c r="B497" s="125"/>
      <c r="C497" s="125" t="s">
        <v>500</v>
      </c>
      <c r="D497" s="223"/>
      <c r="E497" s="223"/>
      <c r="F497" s="223"/>
      <c r="G497" s="246"/>
      <c r="H497" s="19"/>
      <c r="I497" s="19"/>
      <c r="J497" s="19"/>
      <c r="K497" s="246"/>
      <c r="L497" s="246"/>
      <c r="M497" s="246"/>
      <c r="N497" s="246"/>
      <c r="O497" s="18"/>
      <c r="P497" s="184"/>
      <c r="Q497" s="18"/>
      <c r="R497" s="298"/>
      <c r="S497" s="39">
        <v>0</v>
      </c>
    </row>
    <row r="498" spans="1:19" ht="40.5" customHeight="1">
      <c r="A498" s="171">
        <v>250380</v>
      </c>
      <c r="B498" s="41" t="s">
        <v>145</v>
      </c>
      <c r="C498" s="165" t="s">
        <v>337</v>
      </c>
      <c r="D498" s="223"/>
      <c r="E498" s="223"/>
      <c r="F498" s="223"/>
      <c r="G498" s="19">
        <f>SUM(J498+L498+N498)</f>
        <v>37</v>
      </c>
      <c r="H498" s="19"/>
      <c r="I498" s="224"/>
      <c r="J498" s="19">
        <v>37</v>
      </c>
      <c r="K498" s="246"/>
      <c r="L498" s="246"/>
      <c r="M498" s="246"/>
      <c r="N498" s="246"/>
      <c r="O498" s="18"/>
      <c r="P498" s="184"/>
      <c r="Q498" s="18"/>
      <c r="R498" s="298"/>
      <c r="S498" s="39"/>
    </row>
    <row r="499" spans="1:19" ht="20.25" hidden="1">
      <c r="A499" s="263"/>
      <c r="B499" s="286"/>
      <c r="C499" s="287"/>
      <c r="D499" s="223"/>
      <c r="E499" s="223"/>
      <c r="F499" s="223"/>
      <c r="G499" s="254"/>
      <c r="H499" s="166"/>
      <c r="I499" s="166"/>
      <c r="J499" s="166"/>
      <c r="K499" s="264"/>
      <c r="L499" s="264"/>
      <c r="M499" s="264"/>
      <c r="N499" s="264"/>
      <c r="O499" s="38"/>
      <c r="P499" s="256"/>
      <c r="Q499" s="38"/>
      <c r="R499" s="298"/>
      <c r="S499" s="39"/>
    </row>
    <row r="500" spans="1:19" ht="19.5">
      <c r="A500" s="322" t="s">
        <v>317</v>
      </c>
      <c r="B500" s="292"/>
      <c r="C500" s="293"/>
      <c r="D500" s="40"/>
      <c r="E500" s="227"/>
      <c r="F500" s="228"/>
      <c r="G500" s="245">
        <f>SUM(G495+G491+G489+G244+G120+G15)</f>
        <v>1675.0821700000001</v>
      </c>
      <c r="H500" s="39"/>
      <c r="I500" s="39">
        <f>SUM(I465+I461+I456+I409+I376+I374)</f>
        <v>0</v>
      </c>
      <c r="J500" s="245">
        <f aca="true" t="shared" si="6" ref="J500:Q500">SUM(J495+J491+J489+J244+J120+J15)</f>
        <v>552.58217</v>
      </c>
      <c r="K500" s="246">
        <f t="shared" si="6"/>
        <v>40</v>
      </c>
      <c r="L500" s="246">
        <f t="shared" si="6"/>
        <v>712</v>
      </c>
      <c r="M500" s="246">
        <f t="shared" si="6"/>
        <v>25</v>
      </c>
      <c r="N500" s="246">
        <f t="shared" si="6"/>
        <v>385.5</v>
      </c>
      <c r="O500" s="245">
        <f t="shared" si="6"/>
        <v>0</v>
      </c>
      <c r="P500" s="245">
        <f t="shared" si="6"/>
        <v>0</v>
      </c>
      <c r="Q500" s="245">
        <f t="shared" si="6"/>
        <v>623.58217</v>
      </c>
      <c r="R500" s="301">
        <f>SUM(R495+R491+R489+R487+R376)</f>
        <v>0</v>
      </c>
      <c r="S500" s="254">
        <f>SUM(S495+S491+S489+S487+S376)</f>
        <v>0</v>
      </c>
    </row>
    <row r="501" ht="15.75" hidden="1">
      <c r="Q501" s="304"/>
    </row>
    <row r="502" spans="1:17" ht="18.75" hidden="1">
      <c r="A502" s="372" t="s">
        <v>236</v>
      </c>
      <c r="B502" s="333" t="s">
        <v>53</v>
      </c>
      <c r="C502" s="348" t="s">
        <v>237</v>
      </c>
      <c r="D502" s="348" t="s">
        <v>238</v>
      </c>
      <c r="E502" s="348" t="s">
        <v>239</v>
      </c>
      <c r="F502" s="348" t="s">
        <v>240</v>
      </c>
      <c r="G502" s="348" t="s">
        <v>318</v>
      </c>
      <c r="H502" s="41"/>
      <c r="I502" s="41"/>
      <c r="J502" s="365" t="s">
        <v>241</v>
      </c>
      <c r="K502" s="365"/>
      <c r="L502" s="365"/>
      <c r="M502" s="365"/>
      <c r="N502" s="365"/>
      <c r="O502" s="365"/>
      <c r="P502" s="373"/>
      <c r="Q502" s="304"/>
    </row>
    <row r="503" spans="1:17" ht="18.75" hidden="1">
      <c r="A503" s="372"/>
      <c r="B503" s="334"/>
      <c r="C503" s="348"/>
      <c r="D503" s="348"/>
      <c r="E503" s="348"/>
      <c r="F503" s="348"/>
      <c r="G503" s="348"/>
      <c r="H503" s="41"/>
      <c r="I503" s="41"/>
      <c r="J503" s="348" t="s">
        <v>243</v>
      </c>
      <c r="K503" s="348"/>
      <c r="L503" s="333" t="s">
        <v>493</v>
      </c>
      <c r="M503" s="125"/>
      <c r="N503" s="333" t="s">
        <v>245</v>
      </c>
      <c r="O503" s="348" t="s">
        <v>244</v>
      </c>
      <c r="P503" s="363" t="s">
        <v>245</v>
      </c>
      <c r="Q503" s="304"/>
    </row>
    <row r="504" spans="1:17" ht="141.75" hidden="1">
      <c r="A504" s="204" t="s">
        <v>13</v>
      </c>
      <c r="B504" s="41" t="s">
        <v>246</v>
      </c>
      <c r="C504" s="348"/>
      <c r="D504" s="348"/>
      <c r="E504" s="348"/>
      <c r="F504" s="348"/>
      <c r="G504" s="348"/>
      <c r="H504" s="41"/>
      <c r="I504" s="41"/>
      <c r="J504" s="41" t="s">
        <v>247</v>
      </c>
      <c r="K504" s="41" t="s">
        <v>248</v>
      </c>
      <c r="L504" s="334"/>
      <c r="M504" s="48"/>
      <c r="N504" s="334"/>
      <c r="O504" s="348"/>
      <c r="P504" s="363"/>
      <c r="Q504" s="304"/>
    </row>
    <row r="505" spans="1:17" ht="39" hidden="1">
      <c r="A505" s="265" t="s">
        <v>249</v>
      </c>
      <c r="B505" s="266" t="s">
        <v>65</v>
      </c>
      <c r="C505" s="266" t="s">
        <v>250</v>
      </c>
      <c r="D505" s="216"/>
      <c r="E505" s="216"/>
      <c r="F505" s="216"/>
      <c r="G505" s="219"/>
      <c r="H505" s="179"/>
      <c r="I505" s="219"/>
      <c r="J505" s="219"/>
      <c r="K505" s="219"/>
      <c r="L505" s="219"/>
      <c r="M505" s="219"/>
      <c r="N505" s="219"/>
      <c r="O505" s="216"/>
      <c r="P505" s="288"/>
      <c r="Q505" s="304"/>
    </row>
    <row r="506" spans="1:17" ht="37.5" hidden="1">
      <c r="A506" s="163" t="s">
        <v>66</v>
      </c>
      <c r="B506" s="41" t="s">
        <v>67</v>
      </c>
      <c r="C506" s="41" t="s">
        <v>251</v>
      </c>
      <c r="D506" s="19"/>
      <c r="E506" s="19"/>
      <c r="F506" s="19"/>
      <c r="G506" s="18"/>
      <c r="H506" s="18"/>
      <c r="I506" s="18"/>
      <c r="J506" s="18"/>
      <c r="K506" s="18"/>
      <c r="L506" s="18"/>
      <c r="M506" s="18"/>
      <c r="N506" s="18"/>
      <c r="O506" s="19"/>
      <c r="P506" s="249"/>
      <c r="Q506" s="304"/>
    </row>
    <row r="507" spans="1:17" ht="39" hidden="1">
      <c r="A507" s="265" t="s">
        <v>466</v>
      </c>
      <c r="B507" s="266" t="s">
        <v>148</v>
      </c>
      <c r="C507" s="266" t="s">
        <v>250</v>
      </c>
      <c r="D507" s="56"/>
      <c r="E507" s="56"/>
      <c r="F507" s="56"/>
      <c r="G507" s="254">
        <f>SUM(G509+G510+G511+G512+G513)+G617</f>
        <v>0</v>
      </c>
      <c r="H507" s="254"/>
      <c r="I507" s="254">
        <f>SUM(I513+I522+I525+I533+I536+I538+I539)</f>
        <v>0</v>
      </c>
      <c r="J507" s="254">
        <f>SUM(J509+J510+J511+J512+J513)+J617</f>
        <v>0</v>
      </c>
      <c r="K507" s="254">
        <f>SUM(K509+K510+K511+K512+K513)+K617</f>
        <v>0</v>
      </c>
      <c r="L507" s="254">
        <f>SUM(L509+L510+L511+L512+L513)+L617</f>
        <v>0</v>
      </c>
      <c r="M507" s="254"/>
      <c r="N507" s="254">
        <f>SUM(N509+N510+N511+N512+N513)+N617</f>
        <v>0</v>
      </c>
      <c r="O507" s="254">
        <f>SUM(O509+O510+O511+O512+O513)+O617</f>
        <v>0</v>
      </c>
      <c r="P507" s="295">
        <f>SUM(P509+P510+P511+P512+P513)</f>
        <v>0</v>
      </c>
      <c r="Q507" s="304"/>
    </row>
    <row r="508" spans="1:17" ht="18.75" hidden="1">
      <c r="A508" s="163"/>
      <c r="B508" s="41"/>
      <c r="C508" s="41"/>
      <c r="D508" s="19"/>
      <c r="E508" s="19"/>
      <c r="F508" s="19"/>
      <c r="G508" s="38"/>
      <c r="H508" s="38"/>
      <c r="I508" s="38">
        <f>SUM(J508+O508+P508+R508)</f>
        <v>0</v>
      </c>
      <c r="J508" s="166"/>
      <c r="K508" s="38"/>
      <c r="L508" s="38"/>
      <c r="M508" s="38"/>
      <c r="N508" s="38"/>
      <c r="O508" s="38"/>
      <c r="P508" s="256"/>
      <c r="Q508" s="304"/>
    </row>
    <row r="509" spans="1:17" ht="18.75" hidden="1">
      <c r="A509" s="163" t="s">
        <v>71</v>
      </c>
      <c r="B509" s="47" t="s">
        <v>486</v>
      </c>
      <c r="C509" s="41" t="s">
        <v>489</v>
      </c>
      <c r="D509" s="19"/>
      <c r="E509" s="19"/>
      <c r="F509" s="19"/>
      <c r="G509" s="166"/>
      <c r="H509" s="38"/>
      <c r="I509" s="38"/>
      <c r="J509" s="166"/>
      <c r="K509" s="38"/>
      <c r="L509" s="38"/>
      <c r="M509" s="38"/>
      <c r="N509" s="38"/>
      <c r="O509" s="38"/>
      <c r="P509" s="256"/>
      <c r="Q509" s="304"/>
    </row>
    <row r="510" spans="1:17" ht="93.75" hidden="1">
      <c r="A510" s="163" t="s">
        <v>71</v>
      </c>
      <c r="B510" s="47" t="s">
        <v>486</v>
      </c>
      <c r="C510" s="267" t="s">
        <v>494</v>
      </c>
      <c r="D510" s="19"/>
      <c r="E510" s="19"/>
      <c r="F510" s="19"/>
      <c r="G510" s="166"/>
      <c r="H510" s="38"/>
      <c r="I510" s="38"/>
      <c r="J510" s="166"/>
      <c r="K510" s="38"/>
      <c r="L510" s="38"/>
      <c r="M510" s="38"/>
      <c r="N510" s="38"/>
      <c r="O510" s="38"/>
      <c r="P510" s="256"/>
      <c r="Q510" s="304"/>
    </row>
    <row r="511" spans="1:17" ht="131.25" hidden="1">
      <c r="A511" s="163" t="s">
        <v>21</v>
      </c>
      <c r="B511" s="47" t="s">
        <v>22</v>
      </c>
      <c r="C511" s="125" t="s">
        <v>495</v>
      </c>
      <c r="D511" s="19"/>
      <c r="E511" s="19"/>
      <c r="F511" s="19"/>
      <c r="G511" s="166"/>
      <c r="H511" s="38"/>
      <c r="I511" s="38"/>
      <c r="J511" s="166"/>
      <c r="K511" s="38"/>
      <c r="L511" s="38"/>
      <c r="M511" s="38"/>
      <c r="N511" s="38"/>
      <c r="O511" s="38"/>
      <c r="P511" s="256"/>
      <c r="Q511" s="304"/>
    </row>
    <row r="512" spans="1:17" ht="93.75" hidden="1">
      <c r="A512" s="163" t="s">
        <v>21</v>
      </c>
      <c r="B512" s="47" t="s">
        <v>22</v>
      </c>
      <c r="C512" s="125" t="s">
        <v>496</v>
      </c>
      <c r="D512" s="19"/>
      <c r="E512" s="19"/>
      <c r="F512" s="19"/>
      <c r="G512" s="166"/>
      <c r="H512" s="38"/>
      <c r="I512" s="38"/>
      <c r="J512" s="166"/>
      <c r="K512" s="38"/>
      <c r="L512" s="38"/>
      <c r="M512" s="38"/>
      <c r="N512" s="38"/>
      <c r="O512" s="38"/>
      <c r="P512" s="256"/>
      <c r="Q512" s="304"/>
    </row>
    <row r="513" spans="1:17" ht="37.5" hidden="1">
      <c r="A513" s="163" t="s">
        <v>23</v>
      </c>
      <c r="B513" s="47" t="s">
        <v>24</v>
      </c>
      <c r="C513" s="41" t="s">
        <v>489</v>
      </c>
      <c r="D513" s="19"/>
      <c r="E513" s="19"/>
      <c r="F513" s="19"/>
      <c r="G513" s="166"/>
      <c r="H513" s="38"/>
      <c r="I513" s="38"/>
      <c r="J513" s="38"/>
      <c r="K513" s="38"/>
      <c r="L513" s="38"/>
      <c r="M513" s="38"/>
      <c r="N513" s="38"/>
      <c r="O513" s="38"/>
      <c r="P513" s="256"/>
      <c r="Q513" s="304"/>
    </row>
    <row r="514" spans="1:17" ht="18.75" hidden="1">
      <c r="A514" s="163"/>
      <c r="B514" s="41"/>
      <c r="C514" s="61"/>
      <c r="D514" s="19"/>
      <c r="E514" s="19"/>
      <c r="F514" s="19"/>
      <c r="G514" s="166"/>
      <c r="H514" s="38"/>
      <c r="I514" s="38"/>
      <c r="J514" s="166"/>
      <c r="K514" s="38"/>
      <c r="L514" s="38"/>
      <c r="M514" s="38"/>
      <c r="N514" s="38"/>
      <c r="O514" s="38"/>
      <c r="P514" s="256"/>
      <c r="Q514" s="304"/>
    </row>
    <row r="515" spans="1:17" ht="18.75" hidden="1">
      <c r="A515" s="163"/>
      <c r="B515" s="41"/>
      <c r="C515" s="48"/>
      <c r="D515" s="19"/>
      <c r="E515" s="19"/>
      <c r="F515" s="19"/>
      <c r="G515" s="166"/>
      <c r="H515" s="38"/>
      <c r="I515" s="38"/>
      <c r="J515" s="166"/>
      <c r="K515" s="38"/>
      <c r="L515" s="38"/>
      <c r="M515" s="38"/>
      <c r="N515" s="38"/>
      <c r="O515" s="38"/>
      <c r="P515" s="256"/>
      <c r="Q515" s="304"/>
    </row>
    <row r="516" spans="1:17" ht="18.75" hidden="1">
      <c r="A516" s="163"/>
      <c r="B516" s="41"/>
      <c r="C516" s="41"/>
      <c r="D516" s="19"/>
      <c r="E516" s="19"/>
      <c r="F516" s="19"/>
      <c r="G516" s="166"/>
      <c r="H516" s="38"/>
      <c r="I516" s="38"/>
      <c r="J516" s="166"/>
      <c r="K516" s="38"/>
      <c r="L516" s="38"/>
      <c r="M516" s="38"/>
      <c r="N516" s="38"/>
      <c r="O516" s="38"/>
      <c r="P516" s="256"/>
      <c r="Q516" s="304"/>
    </row>
    <row r="517" spans="1:17" ht="37.5" hidden="1">
      <c r="A517" s="163"/>
      <c r="B517" s="41"/>
      <c r="C517" s="41" t="s">
        <v>254</v>
      </c>
      <c r="D517" s="19"/>
      <c r="E517" s="19"/>
      <c r="F517" s="19"/>
      <c r="G517" s="166"/>
      <c r="H517" s="38"/>
      <c r="I517" s="38"/>
      <c r="J517" s="38"/>
      <c r="K517" s="38"/>
      <c r="L517" s="38"/>
      <c r="M517" s="38"/>
      <c r="N517" s="38"/>
      <c r="O517" s="38"/>
      <c r="P517" s="256"/>
      <c r="Q517" s="304"/>
    </row>
    <row r="518" spans="1:17" ht="18.75" hidden="1">
      <c r="A518" s="163"/>
      <c r="B518" s="41"/>
      <c r="C518" s="41" t="s">
        <v>255</v>
      </c>
      <c r="D518" s="19"/>
      <c r="E518" s="19"/>
      <c r="F518" s="19"/>
      <c r="G518" s="166"/>
      <c r="H518" s="38"/>
      <c r="I518" s="38"/>
      <c r="J518" s="166"/>
      <c r="K518" s="38"/>
      <c r="L518" s="38"/>
      <c r="M518" s="38"/>
      <c r="N518" s="38"/>
      <c r="O518" s="38"/>
      <c r="P518" s="256"/>
      <c r="Q518" s="304"/>
    </row>
    <row r="519" spans="1:17" ht="18.75" hidden="1">
      <c r="A519" s="163"/>
      <c r="B519" s="41"/>
      <c r="C519" s="41"/>
      <c r="D519" s="19"/>
      <c r="E519" s="19"/>
      <c r="F519" s="19"/>
      <c r="G519" s="166"/>
      <c r="H519" s="38"/>
      <c r="I519" s="38"/>
      <c r="J519" s="166"/>
      <c r="K519" s="38"/>
      <c r="L519" s="38"/>
      <c r="M519" s="38"/>
      <c r="N519" s="38"/>
      <c r="O519" s="38"/>
      <c r="P519" s="256"/>
      <c r="Q519" s="304"/>
    </row>
    <row r="520" spans="1:17" ht="18.75" hidden="1">
      <c r="A520" s="163"/>
      <c r="B520" s="41"/>
      <c r="C520" s="41"/>
      <c r="D520" s="19"/>
      <c r="E520" s="19"/>
      <c r="F520" s="19"/>
      <c r="G520" s="166"/>
      <c r="H520" s="38"/>
      <c r="I520" s="38"/>
      <c r="J520" s="166"/>
      <c r="K520" s="38"/>
      <c r="L520" s="38"/>
      <c r="M520" s="38"/>
      <c r="N520" s="38"/>
      <c r="O520" s="38"/>
      <c r="P520" s="256"/>
      <c r="Q520" s="304"/>
    </row>
    <row r="521" spans="1:17" ht="18.75" hidden="1">
      <c r="A521" s="163"/>
      <c r="B521" s="41"/>
      <c r="C521" s="41"/>
      <c r="D521" s="19"/>
      <c r="E521" s="19"/>
      <c r="F521" s="19"/>
      <c r="G521" s="166"/>
      <c r="H521" s="38"/>
      <c r="I521" s="38"/>
      <c r="J521" s="166"/>
      <c r="K521" s="38"/>
      <c r="L521" s="38"/>
      <c r="M521" s="38"/>
      <c r="N521" s="38"/>
      <c r="O521" s="38"/>
      <c r="P521" s="256"/>
      <c r="Q521" s="304"/>
    </row>
    <row r="522" spans="1:17" ht="18.75" hidden="1">
      <c r="A522" s="163" t="s">
        <v>21</v>
      </c>
      <c r="B522" s="41" t="s">
        <v>22</v>
      </c>
      <c r="C522" s="41" t="s">
        <v>252</v>
      </c>
      <c r="D522" s="19"/>
      <c r="E522" s="19"/>
      <c r="F522" s="19"/>
      <c r="G522" s="166"/>
      <c r="H522" s="38"/>
      <c r="I522" s="38"/>
      <c r="J522" s="166"/>
      <c r="K522" s="38"/>
      <c r="L522" s="38"/>
      <c r="M522" s="38"/>
      <c r="N522" s="38"/>
      <c r="O522" s="38"/>
      <c r="P522" s="256"/>
      <c r="Q522" s="304"/>
    </row>
    <row r="523" spans="1:17" ht="18.75" hidden="1">
      <c r="A523" s="163"/>
      <c r="B523" s="41"/>
      <c r="C523" s="41" t="s">
        <v>165</v>
      </c>
      <c r="D523" s="19"/>
      <c r="E523" s="19"/>
      <c r="F523" s="19"/>
      <c r="G523" s="166"/>
      <c r="H523" s="38"/>
      <c r="I523" s="38"/>
      <c r="J523" s="166"/>
      <c r="K523" s="38"/>
      <c r="L523" s="38"/>
      <c r="M523" s="38"/>
      <c r="N523" s="38"/>
      <c r="O523" s="38"/>
      <c r="P523" s="256"/>
      <c r="Q523" s="304"/>
    </row>
    <row r="524" spans="1:17" ht="187.5" hidden="1">
      <c r="A524" s="163"/>
      <c r="B524" s="41"/>
      <c r="C524" s="41" t="s">
        <v>501</v>
      </c>
      <c r="D524" s="19"/>
      <c r="E524" s="19"/>
      <c r="F524" s="19"/>
      <c r="G524" s="166"/>
      <c r="H524" s="38"/>
      <c r="I524" s="38"/>
      <c r="J524" s="166"/>
      <c r="K524" s="38"/>
      <c r="L524" s="38"/>
      <c r="M524" s="38"/>
      <c r="N524" s="38"/>
      <c r="O524" s="38"/>
      <c r="P524" s="256"/>
      <c r="Q524" s="304"/>
    </row>
    <row r="525" spans="1:17" ht="37.5" hidden="1">
      <c r="A525" s="163" t="s">
        <v>23</v>
      </c>
      <c r="B525" s="41" t="s">
        <v>24</v>
      </c>
      <c r="C525" s="41" t="s">
        <v>252</v>
      </c>
      <c r="D525" s="19"/>
      <c r="E525" s="19"/>
      <c r="F525" s="19"/>
      <c r="G525" s="166"/>
      <c r="H525" s="166"/>
      <c r="I525" s="38"/>
      <c r="J525" s="166"/>
      <c r="K525" s="38"/>
      <c r="L525" s="38"/>
      <c r="M525" s="38"/>
      <c r="N525" s="38"/>
      <c r="O525" s="38"/>
      <c r="P525" s="256"/>
      <c r="Q525" s="304"/>
    </row>
    <row r="526" spans="1:17" ht="56.25" hidden="1">
      <c r="A526" s="163"/>
      <c r="B526" s="41"/>
      <c r="C526" s="41" t="s">
        <v>256</v>
      </c>
      <c r="D526" s="41"/>
      <c r="E526" s="41"/>
      <c r="F526" s="41"/>
      <c r="G526" s="166"/>
      <c r="H526" s="166"/>
      <c r="I526" s="38"/>
      <c r="J526" s="166"/>
      <c r="K526" s="38"/>
      <c r="L526" s="38"/>
      <c r="M526" s="38"/>
      <c r="N526" s="38"/>
      <c r="O526" s="38"/>
      <c r="P526" s="256"/>
      <c r="Q526" s="304"/>
    </row>
    <row r="527" spans="1:17" ht="18.75" hidden="1">
      <c r="A527" s="163"/>
      <c r="B527" s="41"/>
      <c r="C527" s="41"/>
      <c r="D527" s="41"/>
      <c r="E527" s="41"/>
      <c r="F527" s="41"/>
      <c r="G527" s="166"/>
      <c r="H527" s="166"/>
      <c r="I527" s="38"/>
      <c r="J527" s="166"/>
      <c r="K527" s="38"/>
      <c r="L527" s="38"/>
      <c r="M527" s="38"/>
      <c r="N527" s="38"/>
      <c r="O527" s="38"/>
      <c r="P527" s="256"/>
      <c r="Q527" s="304"/>
    </row>
    <row r="528" spans="1:17" ht="18.75" hidden="1">
      <c r="A528" s="163"/>
      <c r="B528" s="41"/>
      <c r="C528" s="41"/>
      <c r="D528" s="41"/>
      <c r="E528" s="41"/>
      <c r="F528" s="41"/>
      <c r="G528" s="166"/>
      <c r="H528" s="166"/>
      <c r="I528" s="38"/>
      <c r="J528" s="166"/>
      <c r="K528" s="38"/>
      <c r="L528" s="38"/>
      <c r="M528" s="38"/>
      <c r="N528" s="38"/>
      <c r="O528" s="38"/>
      <c r="P528" s="256"/>
      <c r="Q528" s="304"/>
    </row>
    <row r="529" spans="1:17" ht="18.75" hidden="1">
      <c r="A529" s="163"/>
      <c r="B529" s="41"/>
      <c r="C529" s="41"/>
      <c r="D529" s="41"/>
      <c r="E529" s="41"/>
      <c r="F529" s="41"/>
      <c r="G529" s="166"/>
      <c r="H529" s="166"/>
      <c r="I529" s="38"/>
      <c r="J529" s="166"/>
      <c r="K529" s="38"/>
      <c r="L529" s="38"/>
      <c r="M529" s="38"/>
      <c r="N529" s="38"/>
      <c r="O529" s="38"/>
      <c r="P529" s="256"/>
      <c r="Q529" s="304"/>
    </row>
    <row r="530" spans="1:17" ht="18.75" hidden="1">
      <c r="A530" s="163"/>
      <c r="B530" s="41"/>
      <c r="C530" s="41"/>
      <c r="D530" s="41"/>
      <c r="E530" s="41"/>
      <c r="F530" s="41"/>
      <c r="G530" s="166"/>
      <c r="H530" s="166"/>
      <c r="I530" s="38"/>
      <c r="J530" s="166"/>
      <c r="K530" s="38"/>
      <c r="L530" s="38"/>
      <c r="M530" s="38"/>
      <c r="N530" s="38"/>
      <c r="O530" s="38"/>
      <c r="P530" s="256"/>
      <c r="Q530" s="304"/>
    </row>
    <row r="531" spans="1:17" ht="18.75" hidden="1">
      <c r="A531" s="163"/>
      <c r="B531" s="41"/>
      <c r="C531" s="41"/>
      <c r="D531" s="41"/>
      <c r="E531" s="41"/>
      <c r="F531" s="41"/>
      <c r="G531" s="166"/>
      <c r="H531" s="166"/>
      <c r="I531" s="38"/>
      <c r="J531" s="166"/>
      <c r="K531" s="38"/>
      <c r="L531" s="38"/>
      <c r="M531" s="38"/>
      <c r="N531" s="38"/>
      <c r="O531" s="38"/>
      <c r="P531" s="256"/>
      <c r="Q531" s="304"/>
    </row>
    <row r="532" spans="1:17" ht="18.75" hidden="1">
      <c r="A532" s="41"/>
      <c r="B532" s="41"/>
      <c r="C532" s="41"/>
      <c r="D532" s="41"/>
      <c r="E532" s="41"/>
      <c r="F532" s="41"/>
      <c r="G532" s="166"/>
      <c r="H532" s="166"/>
      <c r="I532" s="38"/>
      <c r="J532" s="166"/>
      <c r="K532" s="38"/>
      <c r="L532" s="38"/>
      <c r="M532" s="38"/>
      <c r="N532" s="38"/>
      <c r="O532" s="38"/>
      <c r="P532" s="256"/>
      <c r="Q532" s="304"/>
    </row>
    <row r="533" spans="1:17" ht="18.75" hidden="1">
      <c r="A533" s="41"/>
      <c r="B533" s="41"/>
      <c r="C533" s="41"/>
      <c r="D533" s="41"/>
      <c r="E533" s="41"/>
      <c r="F533" s="41"/>
      <c r="G533" s="166"/>
      <c r="H533" s="166"/>
      <c r="I533" s="38"/>
      <c r="J533" s="166"/>
      <c r="K533" s="38"/>
      <c r="L533" s="38"/>
      <c r="M533" s="38"/>
      <c r="N533" s="38"/>
      <c r="O533" s="38"/>
      <c r="P533" s="256"/>
      <c r="Q533" s="304"/>
    </row>
    <row r="534" spans="1:17" ht="18.75" hidden="1">
      <c r="A534" s="41"/>
      <c r="B534" s="41"/>
      <c r="C534" s="41"/>
      <c r="D534" s="41"/>
      <c r="E534" s="41"/>
      <c r="F534" s="41"/>
      <c r="G534" s="166"/>
      <c r="H534" s="166"/>
      <c r="I534" s="38"/>
      <c r="J534" s="166"/>
      <c r="K534" s="38"/>
      <c r="L534" s="38"/>
      <c r="M534" s="38"/>
      <c r="N534" s="38"/>
      <c r="O534" s="38"/>
      <c r="P534" s="256"/>
      <c r="Q534" s="304"/>
    </row>
    <row r="535" spans="1:17" ht="18.75" hidden="1">
      <c r="A535" s="268"/>
      <c r="B535" s="269"/>
      <c r="C535" s="163"/>
      <c r="D535" s="199"/>
      <c r="E535" s="199"/>
      <c r="F535" s="199"/>
      <c r="G535" s="166"/>
      <c r="H535" s="38"/>
      <c r="I535" s="38"/>
      <c r="J535" s="38"/>
      <c r="K535" s="38"/>
      <c r="L535" s="38"/>
      <c r="M535" s="38"/>
      <c r="N535" s="38"/>
      <c r="O535" s="38"/>
      <c r="P535" s="256"/>
      <c r="Q535" s="304"/>
    </row>
    <row r="536" spans="1:17" ht="112.5" hidden="1">
      <c r="A536" s="41">
        <v>150101</v>
      </c>
      <c r="B536" s="41" t="s">
        <v>45</v>
      </c>
      <c r="C536" s="41" t="s">
        <v>257</v>
      </c>
      <c r="D536" s="41"/>
      <c r="E536" s="41"/>
      <c r="F536" s="41"/>
      <c r="G536" s="166"/>
      <c r="H536" s="166"/>
      <c r="I536" s="38"/>
      <c r="J536" s="166"/>
      <c r="K536" s="38"/>
      <c r="L536" s="38"/>
      <c r="M536" s="38"/>
      <c r="N536" s="38"/>
      <c r="O536" s="166"/>
      <c r="P536" s="256"/>
      <c r="Q536" s="304"/>
    </row>
    <row r="537" spans="1:17" ht="37.5" hidden="1">
      <c r="A537" s="41">
        <v>120201</v>
      </c>
      <c r="B537" s="41" t="s">
        <v>258</v>
      </c>
      <c r="C537" s="41" t="s">
        <v>255</v>
      </c>
      <c r="D537" s="41"/>
      <c r="E537" s="41"/>
      <c r="F537" s="41"/>
      <c r="G537" s="166"/>
      <c r="H537" s="166"/>
      <c r="I537" s="38"/>
      <c r="J537" s="166"/>
      <c r="K537" s="38"/>
      <c r="L537" s="38"/>
      <c r="M537" s="38"/>
      <c r="N537" s="38"/>
      <c r="O537" s="38"/>
      <c r="P537" s="256"/>
      <c r="Q537" s="304"/>
    </row>
    <row r="538" spans="1:17" ht="18.75" hidden="1">
      <c r="A538" s="268"/>
      <c r="B538" s="269"/>
      <c r="C538" s="163"/>
      <c r="D538" s="199"/>
      <c r="E538" s="199"/>
      <c r="F538" s="199"/>
      <c r="G538" s="166"/>
      <c r="H538" s="38"/>
      <c r="I538" s="38"/>
      <c r="J538" s="38"/>
      <c r="K538" s="38"/>
      <c r="L538" s="38"/>
      <c r="M538" s="38"/>
      <c r="N538" s="38"/>
      <c r="O538" s="38"/>
      <c r="P538" s="256"/>
      <c r="Q538" s="304"/>
    </row>
    <row r="539" spans="1:17" ht="18.75" hidden="1">
      <c r="A539" s="41"/>
      <c r="B539" s="41"/>
      <c r="C539" s="41"/>
      <c r="D539" s="41"/>
      <c r="E539" s="41"/>
      <c r="F539" s="41"/>
      <c r="G539" s="166"/>
      <c r="H539" s="166"/>
      <c r="I539" s="38"/>
      <c r="J539" s="166"/>
      <c r="K539" s="38"/>
      <c r="L539" s="38"/>
      <c r="M539" s="38"/>
      <c r="N539" s="38"/>
      <c r="O539" s="38"/>
      <c r="P539" s="256"/>
      <c r="Q539" s="304"/>
    </row>
    <row r="540" spans="1:17" ht="39" hidden="1">
      <c r="A540" s="265" t="s">
        <v>559</v>
      </c>
      <c r="B540" s="266" t="s">
        <v>259</v>
      </c>
      <c r="C540" s="266" t="s">
        <v>250</v>
      </c>
      <c r="D540" s="266"/>
      <c r="E540" s="266"/>
      <c r="F540" s="266"/>
      <c r="G540" s="166"/>
      <c r="H540" s="39"/>
      <c r="I540" s="39"/>
      <c r="J540" s="39"/>
      <c r="K540" s="39"/>
      <c r="L540" s="39"/>
      <c r="M540" s="39"/>
      <c r="N540" s="39"/>
      <c r="O540" s="39"/>
      <c r="P540" s="257"/>
      <c r="Q540" s="304"/>
    </row>
    <row r="541" spans="1:17" ht="18.75" hidden="1">
      <c r="A541" s="199">
        <v>150122</v>
      </c>
      <c r="B541" s="199" t="s">
        <v>260</v>
      </c>
      <c r="C541" s="199"/>
      <c r="D541" s="199"/>
      <c r="E541" s="199"/>
      <c r="F541" s="270"/>
      <c r="G541" s="166"/>
      <c r="H541" s="258"/>
      <c r="I541" s="38"/>
      <c r="J541" s="166"/>
      <c r="K541" s="38"/>
      <c r="L541" s="38"/>
      <c r="M541" s="38"/>
      <c r="N541" s="38"/>
      <c r="O541" s="38"/>
      <c r="P541" s="256"/>
      <c r="Q541" s="304"/>
    </row>
    <row r="542" spans="1:17" ht="18.75" hidden="1">
      <c r="A542" s="41"/>
      <c r="B542" s="41"/>
      <c r="C542" s="41"/>
      <c r="D542" s="19"/>
      <c r="E542" s="19"/>
      <c r="F542" s="19"/>
      <c r="G542" s="166"/>
      <c r="H542" s="38"/>
      <c r="I542" s="38"/>
      <c r="J542" s="38"/>
      <c r="K542" s="38"/>
      <c r="L542" s="38"/>
      <c r="M542" s="38"/>
      <c r="N542" s="38"/>
      <c r="O542" s="38"/>
      <c r="P542" s="256"/>
      <c r="Q542" s="304"/>
    </row>
    <row r="543" spans="1:17" ht="18.75" hidden="1">
      <c r="A543" s="41"/>
      <c r="B543" s="41"/>
      <c r="C543" s="41"/>
      <c r="D543" s="19"/>
      <c r="E543" s="19"/>
      <c r="F543" s="19"/>
      <c r="G543" s="166"/>
      <c r="H543" s="38"/>
      <c r="I543" s="38"/>
      <c r="J543" s="38"/>
      <c r="K543" s="38"/>
      <c r="L543" s="38"/>
      <c r="M543" s="38"/>
      <c r="N543" s="38"/>
      <c r="O543" s="38"/>
      <c r="P543" s="256"/>
      <c r="Q543" s="304"/>
    </row>
    <row r="544" spans="1:17" ht="18.75" hidden="1">
      <c r="A544" s="41"/>
      <c r="B544" s="41"/>
      <c r="C544" s="41"/>
      <c r="D544" s="19"/>
      <c r="E544" s="19"/>
      <c r="F544" s="19"/>
      <c r="G544" s="166"/>
      <c r="H544" s="38"/>
      <c r="I544" s="38"/>
      <c r="J544" s="38"/>
      <c r="K544" s="38"/>
      <c r="L544" s="38"/>
      <c r="M544" s="38"/>
      <c r="N544" s="38"/>
      <c r="O544" s="38"/>
      <c r="P544" s="256"/>
      <c r="Q544" s="304"/>
    </row>
    <row r="545" spans="1:17" ht="18.75" hidden="1">
      <c r="A545" s="41"/>
      <c r="B545" s="41"/>
      <c r="C545" s="41"/>
      <c r="D545" s="19"/>
      <c r="E545" s="19"/>
      <c r="F545" s="19"/>
      <c r="G545" s="166"/>
      <c r="H545" s="38"/>
      <c r="I545" s="38"/>
      <c r="J545" s="166"/>
      <c r="K545" s="38"/>
      <c r="L545" s="38"/>
      <c r="M545" s="38"/>
      <c r="N545" s="38"/>
      <c r="O545" s="38"/>
      <c r="P545" s="256"/>
      <c r="Q545" s="304"/>
    </row>
    <row r="546" spans="1:17" ht="56.25" hidden="1">
      <c r="A546" s="41"/>
      <c r="B546" s="41"/>
      <c r="C546" s="41" t="s">
        <v>261</v>
      </c>
      <c r="D546" s="19"/>
      <c r="E546" s="19"/>
      <c r="F546" s="19"/>
      <c r="G546" s="166"/>
      <c r="H546" s="38"/>
      <c r="I546" s="38"/>
      <c r="J546" s="38"/>
      <c r="K546" s="38"/>
      <c r="L546" s="38"/>
      <c r="M546" s="38"/>
      <c r="N546" s="38"/>
      <c r="O546" s="38"/>
      <c r="P546" s="256"/>
      <c r="Q546" s="304"/>
    </row>
    <row r="547" spans="1:17" ht="37.5" hidden="1">
      <c r="A547" s="41"/>
      <c r="B547" s="41"/>
      <c r="C547" s="41" t="s">
        <v>262</v>
      </c>
      <c r="D547" s="19"/>
      <c r="E547" s="19"/>
      <c r="F547" s="19"/>
      <c r="G547" s="166"/>
      <c r="H547" s="38"/>
      <c r="I547" s="38"/>
      <c r="J547" s="38"/>
      <c r="K547" s="38"/>
      <c r="L547" s="38"/>
      <c r="M547" s="38"/>
      <c r="N547" s="38"/>
      <c r="O547" s="38"/>
      <c r="P547" s="256"/>
      <c r="Q547" s="304"/>
    </row>
    <row r="548" spans="1:17" ht="37.5" hidden="1">
      <c r="A548" s="41"/>
      <c r="B548" s="41"/>
      <c r="C548" s="41" t="s">
        <v>263</v>
      </c>
      <c r="D548" s="19"/>
      <c r="E548" s="19"/>
      <c r="F548" s="19"/>
      <c r="G548" s="166"/>
      <c r="H548" s="38"/>
      <c r="I548" s="38"/>
      <c r="J548" s="38"/>
      <c r="K548" s="38"/>
      <c r="L548" s="38"/>
      <c r="M548" s="38"/>
      <c r="N548" s="38"/>
      <c r="O548" s="38"/>
      <c r="P548" s="256"/>
      <c r="Q548" s="304"/>
    </row>
    <row r="549" spans="1:17" ht="56.25" hidden="1">
      <c r="A549" s="41"/>
      <c r="B549" s="41"/>
      <c r="C549" s="41" t="s">
        <v>264</v>
      </c>
      <c r="D549" s="19"/>
      <c r="E549" s="19"/>
      <c r="F549" s="19"/>
      <c r="G549" s="166"/>
      <c r="H549" s="38"/>
      <c r="I549" s="38"/>
      <c r="J549" s="38"/>
      <c r="K549" s="38"/>
      <c r="L549" s="38"/>
      <c r="M549" s="38"/>
      <c r="N549" s="38"/>
      <c r="O549" s="38"/>
      <c r="P549" s="256"/>
      <c r="Q549" s="304"/>
    </row>
    <row r="550" spans="1:17" ht="18.75" hidden="1">
      <c r="A550" s="163"/>
      <c r="B550" s="41"/>
      <c r="C550" s="41"/>
      <c r="D550" s="19"/>
      <c r="E550" s="19"/>
      <c r="F550" s="19"/>
      <c r="G550" s="166"/>
      <c r="H550" s="38"/>
      <c r="I550" s="38"/>
      <c r="J550" s="38"/>
      <c r="K550" s="38"/>
      <c r="L550" s="38"/>
      <c r="M550" s="38"/>
      <c r="N550" s="38"/>
      <c r="O550" s="38"/>
      <c r="P550" s="256"/>
      <c r="Q550" s="304"/>
    </row>
    <row r="551" spans="1:17" ht="18.75" hidden="1">
      <c r="A551" s="163" t="s">
        <v>68</v>
      </c>
      <c r="B551" s="41" t="s">
        <v>265</v>
      </c>
      <c r="C551" s="320" t="s">
        <v>266</v>
      </c>
      <c r="D551" s="19"/>
      <c r="E551" s="19"/>
      <c r="F551" s="19"/>
      <c r="G551" s="166"/>
      <c r="H551" s="38"/>
      <c r="I551" s="38"/>
      <c r="J551" s="38"/>
      <c r="K551" s="38"/>
      <c r="L551" s="38"/>
      <c r="M551" s="38"/>
      <c r="N551" s="38"/>
      <c r="O551" s="38"/>
      <c r="P551" s="256"/>
      <c r="Q551" s="304"/>
    </row>
    <row r="552" spans="1:17" ht="18.75" hidden="1">
      <c r="A552" s="167"/>
      <c r="B552" s="48"/>
      <c r="C552" s="321"/>
      <c r="D552" s="19"/>
      <c r="E552" s="19"/>
      <c r="F552" s="19"/>
      <c r="G552" s="166"/>
      <c r="H552" s="38"/>
      <c r="I552" s="38"/>
      <c r="J552" s="38"/>
      <c r="K552" s="38"/>
      <c r="L552" s="38"/>
      <c r="M552" s="38"/>
      <c r="N552" s="38"/>
      <c r="O552" s="38"/>
      <c r="P552" s="256"/>
      <c r="Q552" s="304"/>
    </row>
    <row r="553" spans="1:17" ht="37.5" hidden="1">
      <c r="A553" s="330" t="s">
        <v>170</v>
      </c>
      <c r="B553" s="333" t="s">
        <v>171</v>
      </c>
      <c r="C553" s="41" t="s">
        <v>267</v>
      </c>
      <c r="D553" s="19"/>
      <c r="E553" s="19"/>
      <c r="F553" s="19"/>
      <c r="G553" s="166"/>
      <c r="H553" s="38"/>
      <c r="I553" s="38"/>
      <c r="J553" s="38"/>
      <c r="K553" s="38"/>
      <c r="L553" s="38"/>
      <c r="M553" s="38"/>
      <c r="N553" s="38"/>
      <c r="O553" s="38"/>
      <c r="P553" s="256"/>
      <c r="Q553" s="304"/>
    </row>
    <row r="554" spans="1:17" ht="18.75" hidden="1">
      <c r="A554" s="318"/>
      <c r="B554" s="334"/>
      <c r="C554" s="41" t="s">
        <v>268</v>
      </c>
      <c r="D554" s="19"/>
      <c r="E554" s="19"/>
      <c r="F554" s="19"/>
      <c r="G554" s="166"/>
      <c r="H554" s="38"/>
      <c r="I554" s="38"/>
      <c r="J554" s="38"/>
      <c r="K554" s="38"/>
      <c r="L554" s="38"/>
      <c r="M554" s="38"/>
      <c r="N554" s="38"/>
      <c r="O554" s="38"/>
      <c r="P554" s="256"/>
      <c r="Q554" s="304"/>
    </row>
    <row r="555" spans="1:17" ht="18.75" hidden="1">
      <c r="A555" s="163" t="s">
        <v>68</v>
      </c>
      <c r="B555" s="41" t="s">
        <v>265</v>
      </c>
      <c r="C555" s="41" t="s">
        <v>252</v>
      </c>
      <c r="D555" s="19"/>
      <c r="E555" s="19"/>
      <c r="F555" s="19"/>
      <c r="G555" s="166"/>
      <c r="H555" s="38"/>
      <c r="I555" s="38"/>
      <c r="J555" s="38"/>
      <c r="K555" s="38"/>
      <c r="L555" s="38"/>
      <c r="M555" s="38"/>
      <c r="N555" s="38"/>
      <c r="O555" s="38"/>
      <c r="P555" s="256"/>
      <c r="Q555" s="304"/>
    </row>
    <row r="556" spans="1:17" ht="18.75" hidden="1">
      <c r="A556" s="167"/>
      <c r="B556" s="48"/>
      <c r="C556" s="41" t="s">
        <v>165</v>
      </c>
      <c r="D556" s="19"/>
      <c r="E556" s="19"/>
      <c r="F556" s="19"/>
      <c r="G556" s="166"/>
      <c r="H556" s="38"/>
      <c r="I556" s="38"/>
      <c r="J556" s="38"/>
      <c r="K556" s="38"/>
      <c r="L556" s="38"/>
      <c r="M556" s="38"/>
      <c r="N556" s="38"/>
      <c r="O556" s="38"/>
      <c r="P556" s="256"/>
      <c r="Q556" s="304"/>
    </row>
    <row r="557" spans="1:17" ht="131.25" hidden="1">
      <c r="A557" s="163"/>
      <c r="B557" s="41"/>
      <c r="C557" s="41" t="s">
        <v>502</v>
      </c>
      <c r="D557" s="19"/>
      <c r="E557" s="19"/>
      <c r="F557" s="19"/>
      <c r="G557" s="166"/>
      <c r="H557" s="38"/>
      <c r="I557" s="38"/>
      <c r="J557" s="38"/>
      <c r="K557" s="38"/>
      <c r="L557" s="38"/>
      <c r="M557" s="38"/>
      <c r="N557" s="38"/>
      <c r="O557" s="38"/>
      <c r="P557" s="256"/>
      <c r="Q557" s="304"/>
    </row>
    <row r="558" spans="1:17" ht="112.5" hidden="1">
      <c r="A558" s="163"/>
      <c r="B558" s="41"/>
      <c r="C558" s="41" t="s">
        <v>269</v>
      </c>
      <c r="D558" s="19"/>
      <c r="E558" s="19"/>
      <c r="F558" s="19"/>
      <c r="G558" s="166"/>
      <c r="H558" s="38"/>
      <c r="I558" s="38"/>
      <c r="J558" s="38"/>
      <c r="K558" s="38"/>
      <c r="L558" s="38"/>
      <c r="M558" s="38"/>
      <c r="N558" s="38"/>
      <c r="O558" s="38"/>
      <c r="P558" s="256"/>
      <c r="Q558" s="304"/>
    </row>
    <row r="559" spans="1:17" ht="93.75" hidden="1">
      <c r="A559" s="163"/>
      <c r="B559" s="41"/>
      <c r="C559" s="41" t="s">
        <v>270</v>
      </c>
      <c r="D559" s="19"/>
      <c r="E559" s="19"/>
      <c r="F559" s="19"/>
      <c r="G559" s="166"/>
      <c r="H559" s="38"/>
      <c r="I559" s="38"/>
      <c r="J559" s="38"/>
      <c r="K559" s="38"/>
      <c r="L559" s="38"/>
      <c r="M559" s="38"/>
      <c r="N559" s="38"/>
      <c r="O559" s="38"/>
      <c r="P559" s="256"/>
      <c r="Q559" s="304"/>
    </row>
    <row r="560" spans="1:17" ht="75" hidden="1">
      <c r="A560" s="163"/>
      <c r="B560" s="41"/>
      <c r="C560" s="41" t="s">
        <v>271</v>
      </c>
      <c r="D560" s="19"/>
      <c r="E560" s="19"/>
      <c r="F560" s="19"/>
      <c r="G560" s="166"/>
      <c r="H560" s="38"/>
      <c r="I560" s="38"/>
      <c r="J560" s="38"/>
      <c r="K560" s="38"/>
      <c r="L560" s="38"/>
      <c r="M560" s="38"/>
      <c r="N560" s="38"/>
      <c r="O560" s="38"/>
      <c r="P560" s="256"/>
      <c r="Q560" s="304"/>
    </row>
    <row r="561" spans="1:17" ht="18.75" hidden="1">
      <c r="A561" s="163"/>
      <c r="B561" s="41"/>
      <c r="C561" s="41" t="s">
        <v>272</v>
      </c>
      <c r="D561" s="19"/>
      <c r="E561" s="19"/>
      <c r="F561" s="19"/>
      <c r="G561" s="166"/>
      <c r="H561" s="38"/>
      <c r="I561" s="38"/>
      <c r="J561" s="38"/>
      <c r="K561" s="38"/>
      <c r="L561" s="38"/>
      <c r="M561" s="38"/>
      <c r="N561" s="38"/>
      <c r="O561" s="38"/>
      <c r="P561" s="256"/>
      <c r="Q561" s="304"/>
    </row>
    <row r="562" spans="1:17" ht="18.75" hidden="1">
      <c r="A562" s="163"/>
      <c r="B562" s="41"/>
      <c r="C562" s="41" t="s">
        <v>273</v>
      </c>
      <c r="D562" s="19"/>
      <c r="E562" s="19"/>
      <c r="F562" s="19"/>
      <c r="G562" s="166"/>
      <c r="H562" s="38"/>
      <c r="I562" s="38"/>
      <c r="J562" s="38"/>
      <c r="K562" s="38"/>
      <c r="L562" s="38"/>
      <c r="M562" s="38"/>
      <c r="N562" s="38"/>
      <c r="O562" s="38"/>
      <c r="P562" s="256"/>
      <c r="Q562" s="304"/>
    </row>
    <row r="563" spans="1:17" ht="18.75" hidden="1">
      <c r="A563" s="163"/>
      <c r="B563" s="41"/>
      <c r="C563" s="41"/>
      <c r="D563" s="19"/>
      <c r="E563" s="19"/>
      <c r="F563" s="19"/>
      <c r="G563" s="166"/>
      <c r="H563" s="38"/>
      <c r="I563" s="38"/>
      <c r="J563" s="38"/>
      <c r="K563" s="38"/>
      <c r="L563" s="38"/>
      <c r="M563" s="38"/>
      <c r="N563" s="38"/>
      <c r="O563" s="38"/>
      <c r="P563" s="256"/>
      <c r="Q563" s="304"/>
    </row>
    <row r="564" spans="1:17" ht="18.75" hidden="1">
      <c r="A564" s="163"/>
      <c r="B564" s="41"/>
      <c r="C564" s="41"/>
      <c r="D564" s="19"/>
      <c r="E564" s="19"/>
      <c r="F564" s="19"/>
      <c r="G564" s="166"/>
      <c r="H564" s="38"/>
      <c r="I564" s="38"/>
      <c r="J564" s="38"/>
      <c r="K564" s="38"/>
      <c r="L564" s="38"/>
      <c r="M564" s="38"/>
      <c r="N564" s="38"/>
      <c r="O564" s="38"/>
      <c r="P564" s="256"/>
      <c r="Q564" s="304"/>
    </row>
    <row r="565" spans="1:17" ht="18.75" hidden="1">
      <c r="A565" s="163"/>
      <c r="B565" s="41"/>
      <c r="C565" s="41" t="s">
        <v>274</v>
      </c>
      <c r="D565" s="19"/>
      <c r="E565" s="19"/>
      <c r="F565" s="19"/>
      <c r="G565" s="166"/>
      <c r="H565" s="38"/>
      <c r="I565" s="38"/>
      <c r="J565" s="38"/>
      <c r="K565" s="38"/>
      <c r="L565" s="38"/>
      <c r="M565" s="38"/>
      <c r="N565" s="38"/>
      <c r="O565" s="38"/>
      <c r="P565" s="256"/>
      <c r="Q565" s="304"/>
    </row>
    <row r="566" spans="1:17" ht="18.75" hidden="1">
      <c r="A566" s="163"/>
      <c r="B566" s="41"/>
      <c r="C566" s="41"/>
      <c r="D566" s="19"/>
      <c r="E566" s="19"/>
      <c r="F566" s="19"/>
      <c r="G566" s="166"/>
      <c r="H566" s="38"/>
      <c r="I566" s="38"/>
      <c r="J566" s="38"/>
      <c r="K566" s="38"/>
      <c r="L566" s="38"/>
      <c r="M566" s="38"/>
      <c r="N566" s="38"/>
      <c r="O566" s="38"/>
      <c r="P566" s="256"/>
      <c r="Q566" s="304"/>
    </row>
    <row r="567" spans="1:17" ht="18.75" hidden="1">
      <c r="A567" s="163"/>
      <c r="B567" s="41"/>
      <c r="C567" s="41"/>
      <c r="D567" s="19"/>
      <c r="E567" s="19"/>
      <c r="F567" s="19"/>
      <c r="G567" s="166"/>
      <c r="H567" s="38"/>
      <c r="I567" s="38"/>
      <c r="J567" s="38"/>
      <c r="K567" s="38"/>
      <c r="L567" s="38"/>
      <c r="M567" s="38"/>
      <c r="N567" s="38"/>
      <c r="O567" s="38"/>
      <c r="P567" s="256"/>
      <c r="Q567" s="304"/>
    </row>
    <row r="568" spans="1:17" ht="18.75" hidden="1">
      <c r="A568" s="163" t="s">
        <v>275</v>
      </c>
      <c r="B568" s="41" t="s">
        <v>260</v>
      </c>
      <c r="C568" s="41"/>
      <c r="D568" s="19"/>
      <c r="E568" s="19"/>
      <c r="F568" s="19"/>
      <c r="G568" s="166"/>
      <c r="H568" s="38"/>
      <c r="I568" s="38"/>
      <c r="J568" s="38"/>
      <c r="K568" s="38"/>
      <c r="L568" s="38"/>
      <c r="M568" s="38"/>
      <c r="N568" s="38"/>
      <c r="O568" s="38"/>
      <c r="P568" s="256"/>
      <c r="Q568" s="304"/>
    </row>
    <row r="569" spans="1:17" ht="75" hidden="1">
      <c r="A569" s="163" t="s">
        <v>276</v>
      </c>
      <c r="B569" s="41" t="s">
        <v>290</v>
      </c>
      <c r="C569" s="41"/>
      <c r="D569" s="19"/>
      <c r="E569" s="19"/>
      <c r="F569" s="19"/>
      <c r="G569" s="166"/>
      <c r="H569" s="38"/>
      <c r="I569" s="38"/>
      <c r="J569" s="38"/>
      <c r="K569" s="38"/>
      <c r="L569" s="38"/>
      <c r="M569" s="38"/>
      <c r="N569" s="38"/>
      <c r="O569" s="38"/>
      <c r="P569" s="256"/>
      <c r="Q569" s="304"/>
    </row>
    <row r="570" spans="1:17" ht="56.25" hidden="1">
      <c r="A570" s="163" t="s">
        <v>74</v>
      </c>
      <c r="B570" s="47" t="s">
        <v>153</v>
      </c>
      <c r="C570" s="41"/>
      <c r="D570" s="19"/>
      <c r="E570" s="19"/>
      <c r="F570" s="19"/>
      <c r="G570" s="166"/>
      <c r="H570" s="38"/>
      <c r="I570" s="38"/>
      <c r="J570" s="38"/>
      <c r="K570" s="38"/>
      <c r="L570" s="38"/>
      <c r="M570" s="38"/>
      <c r="N570" s="38"/>
      <c r="O570" s="38"/>
      <c r="P570" s="256"/>
      <c r="Q570" s="304"/>
    </row>
    <row r="571" spans="1:17" ht="37.5" hidden="1">
      <c r="A571" s="163" t="s">
        <v>539</v>
      </c>
      <c r="B571" s="41" t="s">
        <v>148</v>
      </c>
      <c r="C571" s="41"/>
      <c r="D571" s="19"/>
      <c r="E571" s="19"/>
      <c r="F571" s="19"/>
      <c r="G571" s="166"/>
      <c r="H571" s="38"/>
      <c r="I571" s="38"/>
      <c r="J571" s="38"/>
      <c r="K571" s="38"/>
      <c r="L571" s="38"/>
      <c r="M571" s="38"/>
      <c r="N571" s="38"/>
      <c r="O571" s="38"/>
      <c r="P571" s="256"/>
      <c r="Q571" s="304"/>
    </row>
    <row r="572" spans="1:17" ht="18.75" hidden="1">
      <c r="A572" s="163"/>
      <c r="B572" s="41"/>
      <c r="C572" s="41"/>
      <c r="D572" s="19"/>
      <c r="E572" s="19"/>
      <c r="F572" s="19"/>
      <c r="G572" s="166"/>
      <c r="H572" s="38"/>
      <c r="I572" s="38"/>
      <c r="J572" s="38"/>
      <c r="K572" s="38"/>
      <c r="L572" s="38"/>
      <c r="M572" s="38"/>
      <c r="N572" s="38"/>
      <c r="O572" s="38"/>
      <c r="P572" s="256"/>
      <c r="Q572" s="304"/>
    </row>
    <row r="573" spans="1:17" ht="18.75" hidden="1">
      <c r="A573" s="163"/>
      <c r="B573" s="41"/>
      <c r="C573" s="41"/>
      <c r="D573" s="19"/>
      <c r="E573" s="19"/>
      <c r="F573" s="19"/>
      <c r="G573" s="166"/>
      <c r="H573" s="38"/>
      <c r="I573" s="38"/>
      <c r="J573" s="38"/>
      <c r="K573" s="38"/>
      <c r="L573" s="38"/>
      <c r="M573" s="38"/>
      <c r="N573" s="38"/>
      <c r="O573" s="38"/>
      <c r="P573" s="256"/>
      <c r="Q573" s="304"/>
    </row>
    <row r="574" spans="1:17" ht="18.75" hidden="1">
      <c r="A574" s="163"/>
      <c r="B574" s="47"/>
      <c r="C574" s="41"/>
      <c r="D574" s="19"/>
      <c r="E574" s="19"/>
      <c r="F574" s="19"/>
      <c r="G574" s="166"/>
      <c r="H574" s="166"/>
      <c r="I574" s="38"/>
      <c r="J574" s="38"/>
      <c r="K574" s="38"/>
      <c r="L574" s="38"/>
      <c r="M574" s="38"/>
      <c r="N574" s="38"/>
      <c r="O574" s="38"/>
      <c r="P574" s="256"/>
      <c r="Q574" s="304"/>
    </row>
    <row r="575" spans="1:17" ht="75" hidden="1">
      <c r="A575" s="163" t="s">
        <v>116</v>
      </c>
      <c r="B575" s="47" t="s">
        <v>151</v>
      </c>
      <c r="C575" s="41"/>
      <c r="D575" s="19"/>
      <c r="E575" s="19"/>
      <c r="F575" s="19"/>
      <c r="G575" s="166"/>
      <c r="H575" s="166"/>
      <c r="I575" s="38"/>
      <c r="J575" s="38"/>
      <c r="K575" s="38"/>
      <c r="L575" s="38"/>
      <c r="M575" s="38"/>
      <c r="N575" s="38"/>
      <c r="O575" s="38"/>
      <c r="P575" s="256"/>
      <c r="Q575" s="304"/>
    </row>
    <row r="576" spans="1:17" ht="37.5" hidden="1">
      <c r="A576" s="163" t="s">
        <v>291</v>
      </c>
      <c r="B576" s="41" t="s">
        <v>292</v>
      </c>
      <c r="C576" s="41"/>
      <c r="D576" s="19"/>
      <c r="E576" s="19"/>
      <c r="F576" s="19"/>
      <c r="G576" s="166"/>
      <c r="H576" s="166"/>
      <c r="I576" s="38"/>
      <c r="J576" s="38"/>
      <c r="K576" s="38"/>
      <c r="L576" s="38"/>
      <c r="M576" s="38"/>
      <c r="N576" s="38"/>
      <c r="O576" s="38"/>
      <c r="P576" s="256"/>
      <c r="Q576" s="304"/>
    </row>
    <row r="577" spans="1:17" ht="56.25" hidden="1">
      <c r="A577" s="163" t="s">
        <v>78</v>
      </c>
      <c r="B577" s="41" t="s">
        <v>208</v>
      </c>
      <c r="C577" s="41"/>
      <c r="D577" s="19"/>
      <c r="E577" s="19"/>
      <c r="F577" s="19"/>
      <c r="G577" s="166"/>
      <c r="H577" s="166"/>
      <c r="I577" s="38"/>
      <c r="J577" s="38"/>
      <c r="K577" s="38"/>
      <c r="L577" s="38"/>
      <c r="M577" s="38"/>
      <c r="N577" s="38"/>
      <c r="O577" s="38"/>
      <c r="P577" s="256"/>
      <c r="Q577" s="304"/>
    </row>
    <row r="578" spans="1:17" ht="18.75" hidden="1">
      <c r="A578" s="163"/>
      <c r="B578" s="41"/>
      <c r="C578" s="41"/>
      <c r="D578" s="19"/>
      <c r="E578" s="19"/>
      <c r="F578" s="19"/>
      <c r="G578" s="166"/>
      <c r="H578" s="166"/>
      <c r="I578" s="38"/>
      <c r="J578" s="38"/>
      <c r="K578" s="38"/>
      <c r="L578" s="38"/>
      <c r="M578" s="38"/>
      <c r="N578" s="38"/>
      <c r="O578" s="38"/>
      <c r="P578" s="256"/>
      <c r="Q578" s="304"/>
    </row>
    <row r="579" spans="1:17" ht="18.75" hidden="1">
      <c r="A579" s="163" t="s">
        <v>170</v>
      </c>
      <c r="B579" s="163" t="s">
        <v>171</v>
      </c>
      <c r="C579" s="41" t="s">
        <v>293</v>
      </c>
      <c r="D579" s="19"/>
      <c r="E579" s="19"/>
      <c r="F579" s="19"/>
      <c r="G579" s="166"/>
      <c r="H579" s="166"/>
      <c r="I579" s="38"/>
      <c r="J579" s="38"/>
      <c r="K579" s="38"/>
      <c r="L579" s="38"/>
      <c r="M579" s="38"/>
      <c r="N579" s="38"/>
      <c r="O579" s="38"/>
      <c r="P579" s="256"/>
      <c r="Q579" s="304"/>
    </row>
    <row r="580" spans="1:17" ht="18.75" hidden="1">
      <c r="A580" s="163"/>
      <c r="B580" s="163"/>
      <c r="C580" s="41" t="s">
        <v>476</v>
      </c>
      <c r="D580" s="19"/>
      <c r="E580" s="19"/>
      <c r="F580" s="19"/>
      <c r="G580" s="166"/>
      <c r="H580" s="166"/>
      <c r="I580" s="38"/>
      <c r="J580" s="38"/>
      <c r="K580" s="38"/>
      <c r="L580" s="38"/>
      <c r="M580" s="38"/>
      <c r="N580" s="38"/>
      <c r="O580" s="38"/>
      <c r="P580" s="256"/>
      <c r="Q580" s="304"/>
    </row>
    <row r="581" spans="1:17" ht="18.75" hidden="1">
      <c r="A581" s="163"/>
      <c r="B581" s="163"/>
      <c r="C581" s="41" t="s">
        <v>294</v>
      </c>
      <c r="D581" s="19"/>
      <c r="E581" s="19"/>
      <c r="F581" s="19"/>
      <c r="G581" s="166"/>
      <c r="H581" s="166"/>
      <c r="I581" s="38"/>
      <c r="J581" s="38"/>
      <c r="K581" s="38"/>
      <c r="L581" s="38"/>
      <c r="M581" s="38"/>
      <c r="N581" s="38"/>
      <c r="O581" s="38"/>
      <c r="P581" s="256"/>
      <c r="Q581" s="304"/>
    </row>
    <row r="582" spans="1:17" ht="18.75" hidden="1">
      <c r="A582" s="163"/>
      <c r="B582" s="163"/>
      <c r="C582" s="41" t="s">
        <v>255</v>
      </c>
      <c r="D582" s="19"/>
      <c r="E582" s="19"/>
      <c r="F582" s="19"/>
      <c r="G582" s="166"/>
      <c r="H582" s="166"/>
      <c r="I582" s="38"/>
      <c r="J582" s="38"/>
      <c r="K582" s="38"/>
      <c r="L582" s="38"/>
      <c r="M582" s="38"/>
      <c r="N582" s="38"/>
      <c r="O582" s="38"/>
      <c r="P582" s="256"/>
      <c r="Q582" s="304"/>
    </row>
    <row r="583" spans="1:17" ht="18.75" hidden="1">
      <c r="A583" s="163"/>
      <c r="B583" s="41"/>
      <c r="C583" s="41"/>
      <c r="D583" s="19"/>
      <c r="E583" s="19"/>
      <c r="F583" s="19"/>
      <c r="G583" s="166"/>
      <c r="H583" s="38"/>
      <c r="I583" s="39"/>
      <c r="J583" s="38"/>
      <c r="K583" s="38"/>
      <c r="L583" s="38"/>
      <c r="M583" s="38"/>
      <c r="N583" s="38"/>
      <c r="O583" s="38"/>
      <c r="P583" s="256"/>
      <c r="Q583" s="304"/>
    </row>
    <row r="584" spans="1:17" ht="75" hidden="1">
      <c r="A584" s="163" t="s">
        <v>275</v>
      </c>
      <c r="B584" s="41" t="s">
        <v>260</v>
      </c>
      <c r="C584" s="41" t="s">
        <v>295</v>
      </c>
      <c r="D584" s="19"/>
      <c r="E584" s="19"/>
      <c r="F584" s="19"/>
      <c r="G584" s="166"/>
      <c r="H584" s="38"/>
      <c r="I584" s="38"/>
      <c r="J584" s="38"/>
      <c r="K584" s="38"/>
      <c r="L584" s="38"/>
      <c r="M584" s="38"/>
      <c r="N584" s="38"/>
      <c r="O584" s="38"/>
      <c r="P584" s="256"/>
      <c r="Q584" s="304"/>
    </row>
    <row r="585" spans="1:17" ht="56.25" hidden="1">
      <c r="A585" s="163" t="s">
        <v>275</v>
      </c>
      <c r="B585" s="41" t="s">
        <v>260</v>
      </c>
      <c r="C585" s="41" t="s">
        <v>296</v>
      </c>
      <c r="D585" s="19"/>
      <c r="E585" s="19"/>
      <c r="F585" s="19"/>
      <c r="G585" s="166"/>
      <c r="H585" s="38"/>
      <c r="I585" s="38"/>
      <c r="J585" s="38"/>
      <c r="K585" s="38"/>
      <c r="L585" s="38"/>
      <c r="M585" s="38"/>
      <c r="N585" s="38"/>
      <c r="O585" s="38"/>
      <c r="P585" s="256"/>
      <c r="Q585" s="304"/>
    </row>
    <row r="586" spans="1:17" ht="56.25" hidden="1">
      <c r="A586" s="163" t="s">
        <v>275</v>
      </c>
      <c r="B586" s="41" t="s">
        <v>260</v>
      </c>
      <c r="C586" s="41" t="s">
        <v>297</v>
      </c>
      <c r="D586" s="19"/>
      <c r="E586" s="19"/>
      <c r="F586" s="19"/>
      <c r="G586" s="166"/>
      <c r="H586" s="166"/>
      <c r="I586" s="38"/>
      <c r="J586" s="166"/>
      <c r="K586" s="38"/>
      <c r="L586" s="38"/>
      <c r="M586" s="38"/>
      <c r="N586" s="38"/>
      <c r="O586" s="38"/>
      <c r="P586" s="256"/>
      <c r="Q586" s="304"/>
    </row>
    <row r="587" spans="1:17" ht="78" hidden="1">
      <c r="A587" s="265" t="s">
        <v>276</v>
      </c>
      <c r="B587" s="266" t="s">
        <v>298</v>
      </c>
      <c r="C587" s="266" t="s">
        <v>250</v>
      </c>
      <c r="D587" s="216"/>
      <c r="E587" s="216"/>
      <c r="F587" s="216"/>
      <c r="G587" s="166"/>
      <c r="H587" s="39"/>
      <c r="I587" s="39"/>
      <c r="J587" s="39"/>
      <c r="K587" s="39"/>
      <c r="L587" s="39"/>
      <c r="M587" s="39"/>
      <c r="N587" s="39"/>
      <c r="O587" s="39"/>
      <c r="P587" s="257"/>
      <c r="Q587" s="304"/>
    </row>
    <row r="588" spans="1:17" ht="56.25" hidden="1">
      <c r="A588" s="163" t="s">
        <v>74</v>
      </c>
      <c r="B588" s="47" t="s">
        <v>153</v>
      </c>
      <c r="C588" s="41" t="s">
        <v>299</v>
      </c>
      <c r="D588" s="19"/>
      <c r="E588" s="19"/>
      <c r="F588" s="19"/>
      <c r="G588" s="166"/>
      <c r="H588" s="38"/>
      <c r="I588" s="38"/>
      <c r="J588" s="38"/>
      <c r="K588" s="38"/>
      <c r="L588" s="38"/>
      <c r="M588" s="38"/>
      <c r="N588" s="38"/>
      <c r="O588" s="38"/>
      <c r="P588" s="256"/>
      <c r="Q588" s="304"/>
    </row>
    <row r="589" spans="1:17" ht="37.5" hidden="1">
      <c r="A589" s="163" t="s">
        <v>300</v>
      </c>
      <c r="B589" s="41" t="s">
        <v>301</v>
      </c>
      <c r="C589" s="41" t="s">
        <v>302</v>
      </c>
      <c r="D589" s="19"/>
      <c r="E589" s="19"/>
      <c r="F589" s="19"/>
      <c r="G589" s="166"/>
      <c r="H589" s="38"/>
      <c r="I589" s="38"/>
      <c r="J589" s="38"/>
      <c r="K589" s="38"/>
      <c r="L589" s="38"/>
      <c r="M589" s="38"/>
      <c r="N589" s="38"/>
      <c r="O589" s="38"/>
      <c r="P589" s="256"/>
      <c r="Q589" s="304"/>
    </row>
    <row r="590" spans="1:17" ht="18.75" hidden="1">
      <c r="A590" s="163"/>
      <c r="B590" s="41"/>
      <c r="C590" s="41"/>
      <c r="D590" s="19"/>
      <c r="E590" s="19"/>
      <c r="F590" s="19"/>
      <c r="G590" s="166"/>
      <c r="H590" s="166"/>
      <c r="I590" s="38"/>
      <c r="J590" s="38"/>
      <c r="K590" s="38"/>
      <c r="L590" s="38"/>
      <c r="M590" s="38"/>
      <c r="N590" s="38"/>
      <c r="O590" s="38"/>
      <c r="P590" s="256"/>
      <c r="Q590" s="304"/>
    </row>
    <row r="591" spans="1:17" ht="18.75" hidden="1">
      <c r="A591" s="163"/>
      <c r="B591" s="41"/>
      <c r="C591" s="41"/>
      <c r="D591" s="19"/>
      <c r="E591" s="19"/>
      <c r="F591" s="19"/>
      <c r="G591" s="166"/>
      <c r="H591" s="166"/>
      <c r="I591" s="38"/>
      <c r="J591" s="38"/>
      <c r="K591" s="38"/>
      <c r="L591" s="38"/>
      <c r="M591" s="38"/>
      <c r="N591" s="38"/>
      <c r="O591" s="38"/>
      <c r="P591" s="256"/>
      <c r="Q591" s="304"/>
    </row>
    <row r="592" spans="1:17" ht="58.5" hidden="1">
      <c r="A592" s="265" t="s">
        <v>291</v>
      </c>
      <c r="B592" s="266" t="s">
        <v>303</v>
      </c>
      <c r="C592" s="266" t="s">
        <v>250</v>
      </c>
      <c r="D592" s="216"/>
      <c r="E592" s="216"/>
      <c r="F592" s="216"/>
      <c r="G592" s="166"/>
      <c r="H592" s="254"/>
      <c r="I592" s="39"/>
      <c r="J592" s="254"/>
      <c r="K592" s="38"/>
      <c r="L592" s="38"/>
      <c r="M592" s="38"/>
      <c r="N592" s="38"/>
      <c r="O592" s="38"/>
      <c r="P592" s="256"/>
      <c r="Q592" s="304"/>
    </row>
    <row r="593" spans="1:17" ht="56.25" hidden="1">
      <c r="A593" s="163" t="s">
        <v>78</v>
      </c>
      <c r="B593" s="41" t="s">
        <v>208</v>
      </c>
      <c r="C593" s="41" t="s">
        <v>251</v>
      </c>
      <c r="D593" s="19"/>
      <c r="E593" s="19"/>
      <c r="F593" s="19"/>
      <c r="G593" s="166"/>
      <c r="H593" s="166"/>
      <c r="I593" s="38"/>
      <c r="J593" s="166"/>
      <c r="K593" s="38"/>
      <c r="L593" s="38"/>
      <c r="M593" s="38"/>
      <c r="N593" s="38"/>
      <c r="O593" s="38"/>
      <c r="P593" s="256"/>
      <c r="Q593" s="304"/>
    </row>
    <row r="594" spans="1:17" ht="18.75" hidden="1">
      <c r="A594" s="163"/>
      <c r="B594" s="41"/>
      <c r="C594" s="41"/>
      <c r="D594" s="19"/>
      <c r="E594" s="19"/>
      <c r="F594" s="19"/>
      <c r="G594" s="166"/>
      <c r="H594" s="166"/>
      <c r="I594" s="38"/>
      <c r="J594" s="166"/>
      <c r="K594" s="38"/>
      <c r="L594" s="38"/>
      <c r="M594" s="38"/>
      <c r="N594" s="38"/>
      <c r="O594" s="38"/>
      <c r="P594" s="256"/>
      <c r="Q594" s="304"/>
    </row>
    <row r="595" spans="1:17" ht="18.75" hidden="1">
      <c r="A595" s="163"/>
      <c r="B595" s="41"/>
      <c r="C595" s="271"/>
      <c r="D595" s="19"/>
      <c r="E595" s="19"/>
      <c r="F595" s="19"/>
      <c r="G595" s="166"/>
      <c r="H595" s="166"/>
      <c r="I595" s="38"/>
      <c r="J595" s="166"/>
      <c r="K595" s="38"/>
      <c r="L595" s="38"/>
      <c r="M595" s="38"/>
      <c r="N595" s="38"/>
      <c r="O595" s="38"/>
      <c r="P595" s="256"/>
      <c r="Q595" s="304"/>
    </row>
    <row r="596" spans="1:17" ht="58.5" hidden="1">
      <c r="A596" s="265" t="s">
        <v>572</v>
      </c>
      <c r="B596" s="266" t="s">
        <v>304</v>
      </c>
      <c r="C596" s="266" t="s">
        <v>250</v>
      </c>
      <c r="D596" s="266"/>
      <c r="E596" s="266"/>
      <c r="F596" s="266"/>
      <c r="G596" s="166"/>
      <c r="H596" s="39"/>
      <c r="I596" s="39"/>
      <c r="J596" s="39"/>
      <c r="K596" s="39"/>
      <c r="L596" s="39"/>
      <c r="M596" s="39"/>
      <c r="N596" s="39"/>
      <c r="O596" s="39"/>
      <c r="P596" s="257"/>
      <c r="Q596" s="304"/>
    </row>
    <row r="597" spans="1:17" ht="18.75" hidden="1">
      <c r="A597" s="272"/>
      <c r="B597" s="244"/>
      <c r="C597" s="41" t="s">
        <v>476</v>
      </c>
      <c r="D597" s="199"/>
      <c r="E597" s="199"/>
      <c r="F597" s="199"/>
      <c r="G597" s="166"/>
      <c r="H597" s="39"/>
      <c r="I597" s="38"/>
      <c r="J597" s="38"/>
      <c r="K597" s="38"/>
      <c r="L597" s="38"/>
      <c r="M597" s="38"/>
      <c r="N597" s="38"/>
      <c r="O597" s="38"/>
      <c r="P597" s="256"/>
      <c r="Q597" s="304"/>
    </row>
    <row r="598" spans="1:17" ht="75" hidden="1">
      <c r="A598" s="244">
        <v>250380</v>
      </c>
      <c r="B598" s="244" t="s">
        <v>145</v>
      </c>
      <c r="C598" s="46" t="s">
        <v>503</v>
      </c>
      <c r="D598" s="199"/>
      <c r="E598" s="199"/>
      <c r="F598" s="199"/>
      <c r="G598" s="166"/>
      <c r="H598" s="38"/>
      <c r="I598" s="38"/>
      <c r="J598" s="38"/>
      <c r="K598" s="38"/>
      <c r="L598" s="38"/>
      <c r="M598" s="38"/>
      <c r="N598" s="38"/>
      <c r="O598" s="38"/>
      <c r="P598" s="256"/>
      <c r="Q598" s="304"/>
    </row>
    <row r="599" spans="1:17" ht="56.25" hidden="1">
      <c r="A599" s="244">
        <v>250380</v>
      </c>
      <c r="B599" s="244" t="s">
        <v>145</v>
      </c>
      <c r="C599" s="46" t="s">
        <v>305</v>
      </c>
      <c r="D599" s="199"/>
      <c r="E599" s="199"/>
      <c r="F599" s="199"/>
      <c r="G599" s="166"/>
      <c r="H599" s="38"/>
      <c r="I599" s="38"/>
      <c r="J599" s="38"/>
      <c r="K599" s="38"/>
      <c r="L599" s="38"/>
      <c r="M599" s="38"/>
      <c r="N599" s="38"/>
      <c r="O599" s="38"/>
      <c r="P599" s="256"/>
      <c r="Q599" s="304"/>
    </row>
    <row r="600" spans="1:17" ht="56.25" hidden="1">
      <c r="A600" s="244">
        <v>250380</v>
      </c>
      <c r="B600" s="244" t="s">
        <v>145</v>
      </c>
      <c r="C600" s="46" t="s">
        <v>306</v>
      </c>
      <c r="D600" s="199"/>
      <c r="E600" s="199"/>
      <c r="F600" s="199"/>
      <c r="G600" s="166"/>
      <c r="H600" s="38"/>
      <c r="I600" s="38"/>
      <c r="J600" s="38"/>
      <c r="K600" s="38"/>
      <c r="L600" s="38"/>
      <c r="M600" s="38"/>
      <c r="N600" s="38"/>
      <c r="O600" s="38"/>
      <c r="P600" s="256"/>
      <c r="Q600" s="304"/>
    </row>
    <row r="601" spans="1:17" ht="56.25" hidden="1">
      <c r="A601" s="244">
        <v>250380</v>
      </c>
      <c r="B601" s="244" t="s">
        <v>145</v>
      </c>
      <c r="C601" s="273" t="s">
        <v>307</v>
      </c>
      <c r="D601" s="199"/>
      <c r="E601" s="199"/>
      <c r="F601" s="199"/>
      <c r="G601" s="166"/>
      <c r="H601" s="38"/>
      <c r="I601" s="38"/>
      <c r="J601" s="38"/>
      <c r="K601" s="38"/>
      <c r="L601" s="38"/>
      <c r="M601" s="38"/>
      <c r="N601" s="38"/>
      <c r="O601" s="38"/>
      <c r="P601" s="256"/>
      <c r="Q601" s="304"/>
    </row>
    <row r="602" spans="1:17" ht="56.25" hidden="1">
      <c r="A602" s="244">
        <v>250380</v>
      </c>
      <c r="B602" s="244" t="s">
        <v>145</v>
      </c>
      <c r="C602" s="46" t="s">
        <v>308</v>
      </c>
      <c r="D602" s="199"/>
      <c r="E602" s="199"/>
      <c r="F602" s="199"/>
      <c r="G602" s="166"/>
      <c r="H602" s="38"/>
      <c r="I602" s="38"/>
      <c r="J602" s="38"/>
      <c r="K602" s="38"/>
      <c r="L602" s="38"/>
      <c r="M602" s="38"/>
      <c r="N602" s="38"/>
      <c r="O602" s="38"/>
      <c r="P602" s="256"/>
      <c r="Q602" s="304"/>
    </row>
    <row r="603" spans="1:17" ht="75" hidden="1">
      <c r="A603" s="244">
        <v>250380</v>
      </c>
      <c r="B603" s="244" t="s">
        <v>145</v>
      </c>
      <c r="C603" s="273" t="s">
        <v>504</v>
      </c>
      <c r="D603" s="199"/>
      <c r="E603" s="199"/>
      <c r="F603" s="199"/>
      <c r="G603" s="166"/>
      <c r="H603" s="38"/>
      <c r="I603" s="38"/>
      <c r="J603" s="38"/>
      <c r="K603" s="38"/>
      <c r="L603" s="38"/>
      <c r="M603" s="38"/>
      <c r="N603" s="38"/>
      <c r="O603" s="38"/>
      <c r="P603" s="256"/>
      <c r="Q603" s="304"/>
    </row>
    <row r="604" spans="1:17" ht="93.75" hidden="1">
      <c r="A604" s="244">
        <v>250380</v>
      </c>
      <c r="B604" s="244" t="s">
        <v>145</v>
      </c>
      <c r="C604" s="46" t="s">
        <v>309</v>
      </c>
      <c r="D604" s="199"/>
      <c r="E604" s="199"/>
      <c r="F604" s="199"/>
      <c r="G604" s="166"/>
      <c r="H604" s="38"/>
      <c r="I604" s="38"/>
      <c r="J604" s="38"/>
      <c r="K604" s="38"/>
      <c r="L604" s="38"/>
      <c r="M604" s="38"/>
      <c r="N604" s="38"/>
      <c r="O604" s="38"/>
      <c r="P604" s="256"/>
      <c r="Q604" s="304"/>
    </row>
    <row r="605" spans="1:17" ht="112.5" hidden="1">
      <c r="A605" s="244">
        <v>250380</v>
      </c>
      <c r="B605" s="244" t="s">
        <v>145</v>
      </c>
      <c r="C605" s="274" t="s">
        <v>310</v>
      </c>
      <c r="D605" s="199"/>
      <c r="E605" s="199"/>
      <c r="F605" s="199"/>
      <c r="G605" s="166"/>
      <c r="H605" s="38"/>
      <c r="I605" s="38"/>
      <c r="J605" s="38"/>
      <c r="K605" s="38"/>
      <c r="L605" s="38"/>
      <c r="M605" s="38"/>
      <c r="N605" s="38"/>
      <c r="O605" s="38"/>
      <c r="P605" s="256"/>
      <c r="Q605" s="304"/>
    </row>
    <row r="606" spans="1:17" ht="56.25" hidden="1">
      <c r="A606" s="244">
        <v>250324</v>
      </c>
      <c r="B606" s="244" t="s">
        <v>311</v>
      </c>
      <c r="C606" s="275" t="s">
        <v>312</v>
      </c>
      <c r="D606" s="199"/>
      <c r="E606" s="199"/>
      <c r="F606" s="199"/>
      <c r="G606" s="166"/>
      <c r="H606" s="166"/>
      <c r="I606" s="38"/>
      <c r="J606" s="38"/>
      <c r="K606" s="38"/>
      <c r="L606" s="38"/>
      <c r="M606" s="38"/>
      <c r="N606" s="38"/>
      <c r="O606" s="38"/>
      <c r="P606" s="256"/>
      <c r="Q606" s="304"/>
    </row>
    <row r="607" spans="1:17" ht="56.25" hidden="1">
      <c r="A607" s="244">
        <v>250324</v>
      </c>
      <c r="B607" s="244" t="s">
        <v>311</v>
      </c>
      <c r="C607" s="41" t="s">
        <v>313</v>
      </c>
      <c r="D607" s="19"/>
      <c r="E607" s="19"/>
      <c r="F607" s="19"/>
      <c r="G607" s="166"/>
      <c r="H607" s="38"/>
      <c r="I607" s="38"/>
      <c r="J607" s="38"/>
      <c r="K607" s="38"/>
      <c r="L607" s="38"/>
      <c r="M607" s="38"/>
      <c r="N607" s="38"/>
      <c r="O607" s="38"/>
      <c r="P607" s="256"/>
      <c r="Q607" s="304"/>
    </row>
    <row r="608" spans="1:17" ht="18.75" hidden="1">
      <c r="A608" s="319"/>
      <c r="B608" s="244"/>
      <c r="C608" s="276"/>
      <c r="D608" s="199"/>
      <c r="E608" s="199"/>
      <c r="F608" s="199"/>
      <c r="G608" s="166"/>
      <c r="H608" s="38"/>
      <c r="I608" s="38"/>
      <c r="J608" s="38"/>
      <c r="K608" s="38"/>
      <c r="L608" s="38"/>
      <c r="M608" s="38"/>
      <c r="N608" s="38"/>
      <c r="O608" s="38"/>
      <c r="P608" s="256"/>
      <c r="Q608" s="304"/>
    </row>
    <row r="609" spans="1:17" ht="18.75" hidden="1">
      <c r="A609" s="319"/>
      <c r="B609" s="244"/>
      <c r="C609" s="41"/>
      <c r="D609" s="19"/>
      <c r="E609" s="19"/>
      <c r="F609" s="19"/>
      <c r="G609" s="166"/>
      <c r="H609" s="166"/>
      <c r="I609" s="166"/>
      <c r="J609" s="38"/>
      <c r="K609" s="38"/>
      <c r="L609" s="38"/>
      <c r="M609" s="38"/>
      <c r="N609" s="38"/>
      <c r="O609" s="38"/>
      <c r="P609" s="256"/>
      <c r="Q609" s="304"/>
    </row>
    <row r="610" spans="1:17" ht="18.75" hidden="1">
      <c r="A610" s="319"/>
      <c r="B610" s="244"/>
      <c r="C610" s="277" t="s">
        <v>314</v>
      </c>
      <c r="D610" s="19"/>
      <c r="E610" s="19"/>
      <c r="F610" s="19"/>
      <c r="G610" s="166"/>
      <c r="H610" s="166"/>
      <c r="I610" s="166"/>
      <c r="J610" s="38"/>
      <c r="K610" s="38"/>
      <c r="L610" s="38"/>
      <c r="M610" s="38"/>
      <c r="N610" s="38"/>
      <c r="O610" s="38"/>
      <c r="P610" s="256"/>
      <c r="Q610" s="304"/>
    </row>
    <row r="611" spans="1:17" ht="37.5" hidden="1">
      <c r="A611" s="319"/>
      <c r="B611" s="244"/>
      <c r="C611" s="277" t="s">
        <v>315</v>
      </c>
      <c r="D611" s="19"/>
      <c r="E611" s="19"/>
      <c r="F611" s="19"/>
      <c r="G611" s="166"/>
      <c r="H611" s="166"/>
      <c r="I611" s="166"/>
      <c r="J611" s="38"/>
      <c r="K611" s="38"/>
      <c r="L611" s="38"/>
      <c r="M611" s="38"/>
      <c r="N611" s="38"/>
      <c r="O611" s="38"/>
      <c r="P611" s="256"/>
      <c r="Q611" s="304"/>
    </row>
    <row r="612" spans="1:17" ht="112.5" hidden="1">
      <c r="A612" s="319"/>
      <c r="B612" s="244"/>
      <c r="C612" s="125" t="s">
        <v>316</v>
      </c>
      <c r="D612" s="19"/>
      <c r="E612" s="19"/>
      <c r="F612" s="19"/>
      <c r="G612" s="166"/>
      <c r="H612" s="166"/>
      <c r="I612" s="166"/>
      <c r="J612" s="38"/>
      <c r="K612" s="38"/>
      <c r="L612" s="38"/>
      <c r="M612" s="38"/>
      <c r="N612" s="38"/>
      <c r="O612" s="38"/>
      <c r="P612" s="256"/>
      <c r="Q612" s="304"/>
    </row>
    <row r="613" spans="1:17" ht="18.75" hidden="1">
      <c r="A613" s="319"/>
      <c r="B613" s="244"/>
      <c r="C613" s="48"/>
      <c r="D613" s="19"/>
      <c r="E613" s="19"/>
      <c r="F613" s="19"/>
      <c r="G613" s="166"/>
      <c r="H613" s="166"/>
      <c r="I613" s="166"/>
      <c r="J613" s="38"/>
      <c r="K613" s="38"/>
      <c r="L613" s="38"/>
      <c r="M613" s="38"/>
      <c r="N613" s="38"/>
      <c r="O613" s="38"/>
      <c r="P613" s="256"/>
      <c r="Q613" s="304"/>
    </row>
    <row r="614" spans="1:17" ht="18.75" hidden="1">
      <c r="A614" s="244"/>
      <c r="B614" s="244"/>
      <c r="C614" s="275"/>
      <c r="D614" s="19"/>
      <c r="E614" s="19"/>
      <c r="F614" s="19"/>
      <c r="G614" s="166"/>
      <c r="H614" s="166"/>
      <c r="I614" s="259"/>
      <c r="J614" s="260"/>
      <c r="K614" s="260"/>
      <c r="L614" s="260"/>
      <c r="M614" s="260"/>
      <c r="N614" s="260"/>
      <c r="O614" s="260"/>
      <c r="P614" s="296"/>
      <c r="Q614" s="304"/>
    </row>
    <row r="615" spans="1:17" ht="58.5" hidden="1">
      <c r="A615" s="278" t="s">
        <v>469</v>
      </c>
      <c r="B615" s="243" t="s">
        <v>194</v>
      </c>
      <c r="C615" s="266" t="s">
        <v>250</v>
      </c>
      <c r="D615" s="19"/>
      <c r="E615" s="19"/>
      <c r="F615" s="19"/>
      <c r="G615" s="166"/>
      <c r="H615" s="166"/>
      <c r="I615" s="259"/>
      <c r="J615" s="260"/>
      <c r="K615" s="260"/>
      <c r="L615" s="260"/>
      <c r="M615" s="260"/>
      <c r="N615" s="260"/>
      <c r="O615" s="260"/>
      <c r="P615" s="296"/>
      <c r="Q615" s="304"/>
    </row>
    <row r="616" spans="1:17" ht="56.25" hidden="1">
      <c r="A616" s="163" t="s">
        <v>68</v>
      </c>
      <c r="B616" s="47" t="s">
        <v>512</v>
      </c>
      <c r="C616" s="125" t="s">
        <v>252</v>
      </c>
      <c r="D616" s="224"/>
      <c r="E616" s="224"/>
      <c r="F616" s="224"/>
      <c r="G616" s="259"/>
      <c r="H616" s="259"/>
      <c r="I616" s="259"/>
      <c r="J616" s="260"/>
      <c r="K616" s="260"/>
      <c r="L616" s="260"/>
      <c r="M616" s="260"/>
      <c r="N616" s="260"/>
      <c r="O616" s="260"/>
      <c r="P616" s="296"/>
      <c r="Q616" s="304"/>
    </row>
    <row r="617" spans="1:17" ht="75" hidden="1">
      <c r="A617" s="171">
        <v>160903</v>
      </c>
      <c r="B617" s="47" t="s">
        <v>173</v>
      </c>
      <c r="C617" s="47" t="s">
        <v>497</v>
      </c>
      <c r="D617" s="19"/>
      <c r="E617" s="19"/>
      <c r="F617" s="19"/>
      <c r="G617" s="166"/>
      <c r="H617" s="166"/>
      <c r="I617" s="166"/>
      <c r="J617" s="38"/>
      <c r="K617" s="38"/>
      <c r="L617" s="38"/>
      <c r="M617" s="38"/>
      <c r="N617" s="38"/>
      <c r="O617" s="38"/>
      <c r="P617" s="256"/>
      <c r="Q617" s="304"/>
    </row>
    <row r="618" spans="1:17" ht="18.75" hidden="1">
      <c r="A618" s="163"/>
      <c r="B618" s="202"/>
      <c r="C618" s="199"/>
      <c r="D618" s="19"/>
      <c r="E618" s="19"/>
      <c r="F618" s="19"/>
      <c r="G618" s="254"/>
      <c r="H618" s="254"/>
      <c r="I618" s="262"/>
      <c r="J618" s="39"/>
      <c r="K618" s="39"/>
      <c r="L618" s="39"/>
      <c r="M618" s="39"/>
      <c r="N618" s="39"/>
      <c r="O618" s="39">
        <v>0</v>
      </c>
      <c r="P618" s="256"/>
      <c r="Q618" s="304"/>
    </row>
    <row r="619" spans="1:17" ht="18.75" hidden="1">
      <c r="A619" s="163"/>
      <c r="B619" s="47"/>
      <c r="C619" s="41"/>
      <c r="D619" s="19"/>
      <c r="E619" s="19"/>
      <c r="F619" s="19"/>
      <c r="G619" s="166"/>
      <c r="H619" s="166"/>
      <c r="I619" s="259"/>
      <c r="J619" s="38"/>
      <c r="K619" s="38"/>
      <c r="L619" s="38"/>
      <c r="M619" s="38"/>
      <c r="N619" s="38"/>
      <c r="O619" s="38"/>
      <c r="P619" s="256"/>
      <c r="Q619" s="304"/>
    </row>
    <row r="620" spans="1:17" ht="18.75" hidden="1">
      <c r="A620" s="163"/>
      <c r="B620" s="202"/>
      <c r="C620" s="199"/>
      <c r="D620" s="19"/>
      <c r="E620" s="19"/>
      <c r="F620" s="19"/>
      <c r="G620" s="254"/>
      <c r="H620" s="254"/>
      <c r="I620" s="262"/>
      <c r="J620" s="254"/>
      <c r="K620" s="254"/>
      <c r="L620" s="254"/>
      <c r="M620" s="254"/>
      <c r="N620" s="254"/>
      <c r="O620" s="254">
        <f>SUM(O621)</f>
        <v>650</v>
      </c>
      <c r="P620" s="295">
        <f>SUM(P621)</f>
        <v>0</v>
      </c>
      <c r="Q620" s="304"/>
    </row>
    <row r="621" spans="1:17" ht="18.75" hidden="1">
      <c r="A621" s="163"/>
      <c r="B621" s="47"/>
      <c r="C621" s="41"/>
      <c r="D621" s="19"/>
      <c r="E621" s="19"/>
      <c r="F621" s="19"/>
      <c r="G621" s="166"/>
      <c r="H621" s="166"/>
      <c r="I621" s="166"/>
      <c r="J621" s="166"/>
      <c r="K621" s="38"/>
      <c r="L621" s="38"/>
      <c r="M621" s="38"/>
      <c r="N621" s="38"/>
      <c r="O621" s="38">
        <v>650</v>
      </c>
      <c r="P621" s="256"/>
      <c r="Q621" s="304"/>
    </row>
    <row r="622" spans="1:17" ht="58.5" hidden="1">
      <c r="A622" s="163" t="s">
        <v>471</v>
      </c>
      <c r="B622" s="243" t="s">
        <v>196</v>
      </c>
      <c r="C622" s="266" t="s">
        <v>250</v>
      </c>
      <c r="D622" s="19"/>
      <c r="E622" s="19"/>
      <c r="F622" s="19"/>
      <c r="G622" s="254">
        <f>SUM(G623)</f>
        <v>0</v>
      </c>
      <c r="H622" s="166"/>
      <c r="I622" s="166"/>
      <c r="J622" s="254">
        <f aca="true" t="shared" si="7" ref="J622:P622">SUM(J623)</f>
        <v>0</v>
      </c>
      <c r="K622" s="254">
        <f t="shared" si="7"/>
        <v>0</v>
      </c>
      <c r="L622" s="254">
        <f t="shared" si="7"/>
        <v>0</v>
      </c>
      <c r="M622" s="254"/>
      <c r="N622" s="254">
        <f t="shared" si="7"/>
        <v>0</v>
      </c>
      <c r="O622" s="254">
        <f t="shared" si="7"/>
        <v>0</v>
      </c>
      <c r="P622" s="295">
        <f t="shared" si="7"/>
        <v>0</v>
      </c>
      <c r="Q622" s="304"/>
    </row>
    <row r="623" spans="1:17" ht="18.75" hidden="1">
      <c r="A623" s="163" t="s">
        <v>5</v>
      </c>
      <c r="B623" s="47"/>
      <c r="C623" s="279" t="s">
        <v>498</v>
      </c>
      <c r="D623" s="19"/>
      <c r="E623" s="19"/>
      <c r="F623" s="19"/>
      <c r="G623" s="166"/>
      <c r="H623" s="166"/>
      <c r="I623" s="166"/>
      <c r="J623" s="166"/>
      <c r="K623" s="38"/>
      <c r="L623" s="38"/>
      <c r="M623" s="38"/>
      <c r="N623" s="38"/>
      <c r="O623" s="38"/>
      <c r="P623" s="256"/>
      <c r="Q623" s="304"/>
    </row>
    <row r="624" spans="1:17" ht="39" hidden="1">
      <c r="A624" s="199">
        <v>24</v>
      </c>
      <c r="B624" s="243" t="s">
        <v>195</v>
      </c>
      <c r="C624" s="266" t="s">
        <v>250</v>
      </c>
      <c r="D624" s="19"/>
      <c r="E624" s="19"/>
      <c r="F624" s="19"/>
      <c r="G624" s="254">
        <f>SUM(J624+O624+P624)+N624+L624</f>
        <v>0</v>
      </c>
      <c r="H624" s="166"/>
      <c r="I624" s="166"/>
      <c r="J624" s="254">
        <f>SUM(J625:J627)</f>
        <v>0</v>
      </c>
      <c r="K624" s="38"/>
      <c r="L624" s="38"/>
      <c r="M624" s="38"/>
      <c r="N624" s="38"/>
      <c r="O624" s="38"/>
      <c r="P624" s="256"/>
      <c r="Q624" s="304"/>
    </row>
    <row r="625" spans="1:17" ht="18.75" hidden="1">
      <c r="A625" s="163" t="s">
        <v>77</v>
      </c>
      <c r="B625" s="47" t="s">
        <v>207</v>
      </c>
      <c r="C625" s="41" t="s">
        <v>489</v>
      </c>
      <c r="D625" s="19"/>
      <c r="E625" s="19"/>
      <c r="F625" s="19"/>
      <c r="G625" s="166"/>
      <c r="H625" s="166"/>
      <c r="I625" s="166"/>
      <c r="J625" s="166"/>
      <c r="K625" s="38"/>
      <c r="L625" s="38"/>
      <c r="M625" s="38"/>
      <c r="N625" s="38"/>
      <c r="O625" s="38"/>
      <c r="P625" s="256"/>
      <c r="Q625" s="304"/>
    </row>
    <row r="626" spans="1:17" ht="56.25" hidden="1">
      <c r="A626" s="163" t="s">
        <v>78</v>
      </c>
      <c r="B626" s="47" t="s">
        <v>208</v>
      </c>
      <c r="C626" s="41" t="s">
        <v>489</v>
      </c>
      <c r="D626" s="19"/>
      <c r="E626" s="19"/>
      <c r="F626" s="19"/>
      <c r="G626" s="166"/>
      <c r="H626" s="166"/>
      <c r="I626" s="166"/>
      <c r="J626" s="166"/>
      <c r="K626" s="38"/>
      <c r="L626" s="38"/>
      <c r="M626" s="38"/>
      <c r="N626" s="38"/>
      <c r="O626" s="38"/>
      <c r="P626" s="256"/>
      <c r="Q626" s="304"/>
    </row>
    <row r="627" spans="1:17" ht="37.5" hidden="1">
      <c r="A627" s="163" t="s">
        <v>79</v>
      </c>
      <c r="B627" s="47" t="s">
        <v>149</v>
      </c>
      <c r="C627" s="41" t="s">
        <v>489</v>
      </c>
      <c r="D627" s="19"/>
      <c r="E627" s="19"/>
      <c r="F627" s="19"/>
      <c r="G627" s="166"/>
      <c r="H627" s="166"/>
      <c r="I627" s="166"/>
      <c r="J627" s="166"/>
      <c r="K627" s="38"/>
      <c r="L627" s="38"/>
      <c r="M627" s="38"/>
      <c r="N627" s="38"/>
      <c r="O627" s="38"/>
      <c r="P627" s="256"/>
      <c r="Q627" s="304"/>
    </row>
    <row r="628" spans="1:17" ht="39" hidden="1">
      <c r="A628" s="56">
        <v>75</v>
      </c>
      <c r="B628" s="243" t="s">
        <v>209</v>
      </c>
      <c r="C628" s="266" t="s">
        <v>250</v>
      </c>
      <c r="D628" s="19"/>
      <c r="E628" s="19"/>
      <c r="F628" s="19"/>
      <c r="G628" s="254"/>
      <c r="H628" s="254"/>
      <c r="I628" s="254"/>
      <c r="J628" s="254"/>
      <c r="K628" s="254"/>
      <c r="L628" s="254"/>
      <c r="M628" s="254"/>
      <c r="N628" s="254"/>
      <c r="O628" s="38"/>
      <c r="P628" s="256"/>
      <c r="Q628" s="304"/>
    </row>
    <row r="629" spans="1:17" ht="56.25" hidden="1">
      <c r="A629" s="171">
        <v>250324</v>
      </c>
      <c r="B629" s="47" t="s">
        <v>499</v>
      </c>
      <c r="C629" s="165" t="s">
        <v>491</v>
      </c>
      <c r="D629" s="19"/>
      <c r="E629" s="19"/>
      <c r="F629" s="19"/>
      <c r="G629" s="166"/>
      <c r="H629" s="166"/>
      <c r="I629" s="166"/>
      <c r="J629" s="166"/>
      <c r="K629" s="166"/>
      <c r="L629" s="166"/>
      <c r="M629" s="166"/>
      <c r="N629" s="166"/>
      <c r="O629" s="38"/>
      <c r="P629" s="256"/>
      <c r="Q629" s="304"/>
    </row>
    <row r="630" spans="1:17" ht="56.25" hidden="1">
      <c r="A630" s="280"/>
      <c r="B630" s="125"/>
      <c r="C630" s="125" t="s">
        <v>500</v>
      </c>
      <c r="D630" s="19"/>
      <c r="E630" s="19"/>
      <c r="F630" s="19"/>
      <c r="G630" s="254"/>
      <c r="H630" s="166"/>
      <c r="I630" s="166"/>
      <c r="J630" s="166"/>
      <c r="K630" s="254"/>
      <c r="L630" s="254"/>
      <c r="M630" s="254"/>
      <c r="N630" s="254"/>
      <c r="O630" s="38"/>
      <c r="P630" s="256"/>
      <c r="Q630" s="304"/>
    </row>
    <row r="631" spans="1:17" ht="19.5" hidden="1">
      <c r="A631" s="322" t="s">
        <v>317</v>
      </c>
      <c r="B631" s="292"/>
      <c r="C631" s="293"/>
      <c r="D631" s="40"/>
      <c r="E631" s="227"/>
      <c r="F631" s="227"/>
      <c r="G631" s="254">
        <f>SUM(G628+G624+G622+G620+G507)+G618</f>
        <v>0</v>
      </c>
      <c r="H631" s="39"/>
      <c r="I631" s="39">
        <f>SUM(I596+I592+I587+I540+I507+I505)</f>
        <v>0</v>
      </c>
      <c r="J631" s="254">
        <f>SUM(J628+J624+J622+J620+J507)+J618</f>
        <v>0</v>
      </c>
      <c r="K631" s="254">
        <f>SUM(K628+K624+K622+K620+K507)+K618</f>
        <v>0</v>
      </c>
      <c r="L631" s="254">
        <f>SUM(L628+L624+L622+L620+L507)+L618</f>
        <v>0</v>
      </c>
      <c r="M631" s="254"/>
      <c r="N631" s="254">
        <f>SUM(N628+N624+N622+N620+N507)+N618</f>
        <v>0</v>
      </c>
      <c r="O631" s="254">
        <f>SUM(O628+O624+O622+O620+O507)+O618</f>
        <v>650</v>
      </c>
      <c r="P631" s="295">
        <f>SUM(P628+P624+P622+P620+P507)</f>
        <v>0</v>
      </c>
      <c r="Q631" s="304"/>
    </row>
    <row r="632" ht="15.75" hidden="1"/>
    <row r="633" ht="15.75" hidden="1"/>
  </sheetData>
  <mergeCells count="70">
    <mergeCell ref="A631:C631"/>
    <mergeCell ref="C551:C552"/>
    <mergeCell ref="A553:A554"/>
    <mergeCell ref="B553:B554"/>
    <mergeCell ref="A608:A613"/>
    <mergeCell ref="J502:P502"/>
    <mergeCell ref="J503:K503"/>
    <mergeCell ref="L503:L504"/>
    <mergeCell ref="N503:N504"/>
    <mergeCell ref="O503:O504"/>
    <mergeCell ref="P503:P504"/>
    <mergeCell ref="D502:D504"/>
    <mergeCell ref="E502:E504"/>
    <mergeCell ref="F502:F504"/>
    <mergeCell ref="G502:G504"/>
    <mergeCell ref="A500:C500"/>
    <mergeCell ref="A502:A503"/>
    <mergeCell ref="B502:B503"/>
    <mergeCell ref="C502:C504"/>
    <mergeCell ref="C420:C421"/>
    <mergeCell ref="A422:A423"/>
    <mergeCell ref="B422:B423"/>
    <mergeCell ref="A477:A482"/>
    <mergeCell ref="J371:P371"/>
    <mergeCell ref="R371:R373"/>
    <mergeCell ref="S371:S373"/>
    <mergeCell ref="J372:K372"/>
    <mergeCell ref="L372:L373"/>
    <mergeCell ref="N372:N373"/>
    <mergeCell ref="O372:O373"/>
    <mergeCell ref="P372:P373"/>
    <mergeCell ref="D371:D373"/>
    <mergeCell ref="E371:E373"/>
    <mergeCell ref="F371:F373"/>
    <mergeCell ref="G371:G373"/>
    <mergeCell ref="A350:A355"/>
    <mergeCell ref="A371:A372"/>
    <mergeCell ref="B371:B372"/>
    <mergeCell ref="C371:C373"/>
    <mergeCell ref="C293:C294"/>
    <mergeCell ref="A295:A296"/>
    <mergeCell ref="B295:B296"/>
    <mergeCell ref="Q10:Q12"/>
    <mergeCell ref="C180:C181"/>
    <mergeCell ref="A182:A183"/>
    <mergeCell ref="B182:B183"/>
    <mergeCell ref="A237:A242"/>
    <mergeCell ref="A137:C137"/>
    <mergeCell ref="C56:C57"/>
    <mergeCell ref="A58:A59"/>
    <mergeCell ref="B58:B59"/>
    <mergeCell ref="A113:A118"/>
    <mergeCell ref="P10:P12"/>
    <mergeCell ref="J11:K11"/>
    <mergeCell ref="L11:L12"/>
    <mergeCell ref="N11:N12"/>
    <mergeCell ref="E10:E12"/>
    <mergeCell ref="F10:F12"/>
    <mergeCell ref="G10:G12"/>
    <mergeCell ref="J10:N10"/>
    <mergeCell ref="M11:M12"/>
    <mergeCell ref="A10:A11"/>
    <mergeCell ref="B10:B11"/>
    <mergeCell ref="C10:C12"/>
    <mergeCell ref="D10:D12"/>
    <mergeCell ref="C1:Q1"/>
    <mergeCell ref="C2:Q2"/>
    <mergeCell ref="C3:Q3"/>
    <mergeCell ref="A7:Q7"/>
    <mergeCell ref="J5:Q5"/>
  </mergeCells>
  <printOptions/>
  <pageMargins left="0.31" right="0.16" top="0.44" bottom="0.17" header="0.5" footer="0.17"/>
  <pageSetup fitToHeight="3"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BC53"/>
  <sheetViews>
    <sheetView tabSelected="1" workbookViewId="0" topLeftCell="A1">
      <selection activeCell="C18" sqref="C18"/>
    </sheetView>
  </sheetViews>
  <sheetFormatPr defaultColWidth="9.00390625" defaultRowHeight="12.75"/>
  <cols>
    <col min="1" max="1" width="6.00390625" style="1" customWidth="1"/>
    <col min="2" max="2" width="9.125" style="1" hidden="1" customWidth="1"/>
    <col min="3" max="3" width="20.75390625" style="1" customWidth="1"/>
    <col min="4" max="4" width="12.125" style="1" hidden="1" customWidth="1"/>
    <col min="5" max="5" width="12.00390625" style="1" hidden="1" customWidth="1"/>
    <col min="6" max="6" width="9.875" style="1" hidden="1" customWidth="1"/>
    <col min="7" max="7" width="11.625" style="1" hidden="1" customWidth="1"/>
    <col min="8" max="8" width="17.875" style="1" hidden="1" customWidth="1"/>
    <col min="9" max="9" width="0.12890625" style="1" hidden="1" customWidth="1"/>
    <col min="10" max="10" width="26.875" style="1" customWidth="1"/>
    <col min="11" max="11" width="23.125" style="1" hidden="1" customWidth="1"/>
    <col min="12" max="12" width="17.875" style="1" hidden="1" customWidth="1"/>
    <col min="13" max="13" width="13.25390625" style="1" hidden="1" customWidth="1"/>
    <col min="14" max="14" width="18.625" style="1" hidden="1" customWidth="1"/>
    <col min="15" max="15" width="17.00390625" style="1" hidden="1" customWidth="1"/>
    <col min="16" max="16" width="26.375" style="1" hidden="1" customWidth="1"/>
    <col min="17" max="18" width="11.375" style="1" hidden="1" customWidth="1"/>
    <col min="19" max="19" width="17.625" style="1" hidden="1" customWidth="1"/>
    <col min="20" max="20" width="18.375" style="1" hidden="1" customWidth="1"/>
    <col min="21" max="24" width="23.125" style="1" hidden="1" customWidth="1"/>
    <col min="25" max="25" width="20.25390625" style="1" hidden="1" customWidth="1"/>
    <col min="26" max="27" width="9.125" style="1" hidden="1" customWidth="1"/>
    <col min="28" max="28" width="23.375" style="1" hidden="1" customWidth="1"/>
    <col min="29" max="29" width="7.625" style="1" hidden="1" customWidth="1"/>
    <col min="30" max="30" width="6.75390625" style="1" hidden="1" customWidth="1"/>
    <col min="31" max="31" width="10.25390625" style="1" hidden="1" customWidth="1"/>
    <col min="32" max="32" width="10.375" style="1" hidden="1" customWidth="1"/>
    <col min="33" max="33" width="23.375" style="1" hidden="1" customWidth="1"/>
    <col min="34" max="34" width="17.375" style="1" hidden="1" customWidth="1"/>
    <col min="35" max="35" width="17.625" style="1" hidden="1" customWidth="1"/>
    <col min="36" max="36" width="15.75390625" style="1" hidden="1" customWidth="1"/>
    <col min="37" max="37" width="17.75390625" style="1" hidden="1" customWidth="1"/>
    <col min="38" max="39" width="23.375" style="1" hidden="1" customWidth="1"/>
    <col min="40" max="40" width="15.625" style="1" hidden="1" customWidth="1"/>
    <col min="41" max="41" width="14.125" style="1" hidden="1" customWidth="1"/>
    <col min="42" max="42" width="17.00390625" style="1" hidden="1" customWidth="1"/>
    <col min="43" max="43" width="20.875" style="1" hidden="1" customWidth="1"/>
    <col min="44" max="44" width="9.125" style="1" hidden="1" customWidth="1"/>
    <col min="45" max="45" width="21.125" style="1" customWidth="1"/>
    <col min="46" max="48" width="21.75390625" style="1" customWidth="1"/>
    <col min="49" max="49" width="23.75390625" style="1" customWidth="1"/>
    <col min="50" max="51" width="21.75390625" style="1" customWidth="1"/>
    <col min="52" max="52" width="12.875" style="1" customWidth="1"/>
    <col min="53" max="16384" width="9.125" style="1" customWidth="1"/>
  </cols>
  <sheetData>
    <row r="1" spans="8:53" ht="18.75">
      <c r="H1" s="375" t="s">
        <v>511</v>
      </c>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row>
    <row r="2" spans="8:53" ht="17.25" customHeight="1">
      <c r="H2" s="376" t="s">
        <v>447</v>
      </c>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row>
    <row r="3" spans="8:53" ht="18.75">
      <c r="H3" s="375" t="s">
        <v>285</v>
      </c>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row>
    <row r="4" spans="8:42" ht="18.75">
      <c r="H4" s="3"/>
      <c r="I4" s="3"/>
      <c r="J4" s="3"/>
      <c r="K4" s="3"/>
      <c r="L4" s="3"/>
      <c r="M4" s="3"/>
      <c r="N4" s="3"/>
      <c r="O4" s="3"/>
      <c r="P4" s="3"/>
      <c r="Q4" s="3"/>
      <c r="R4" s="3"/>
      <c r="S4" s="3"/>
      <c r="T4" s="3"/>
      <c r="U4" s="3"/>
      <c r="V4" s="3"/>
      <c r="W4" s="3"/>
      <c r="X4" s="3"/>
      <c r="Y4" s="374"/>
      <c r="Z4" s="374"/>
      <c r="AA4" s="374"/>
      <c r="AB4" s="2"/>
      <c r="AC4" s="2"/>
      <c r="AD4" s="2"/>
      <c r="AE4" s="2"/>
      <c r="AF4" s="2"/>
      <c r="AG4" s="2"/>
      <c r="AH4" s="2"/>
      <c r="AI4" s="2"/>
      <c r="AJ4" s="2"/>
      <c r="AK4" s="2"/>
      <c r="AL4" s="2"/>
      <c r="AM4" s="2"/>
      <c r="AN4" s="2"/>
      <c r="AO4" s="2"/>
      <c r="AP4" s="2"/>
    </row>
    <row r="5" ht="15.75" hidden="1"/>
    <row r="7" spans="1:53" ht="38.25" customHeight="1">
      <c r="A7" s="341" t="s">
        <v>233</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row>
    <row r="8" spans="1:52" ht="18.75" hidden="1">
      <c r="A8" s="340"/>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0"/>
      <c r="AZ8" s="340"/>
    </row>
    <row r="9" spans="1:53" ht="66" customHeight="1">
      <c r="A9" s="341" t="s">
        <v>231</v>
      </c>
      <c r="B9" s="341"/>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row>
    <row r="10" spans="1:51" ht="18.75" hidden="1">
      <c r="A10" s="3"/>
      <c r="B10" s="3"/>
      <c r="C10" s="32"/>
      <c r="D10" s="32"/>
      <c r="E10" s="32"/>
      <c r="F10" s="32"/>
      <c r="G10" s="32"/>
      <c r="H10" s="32"/>
      <c r="I10" s="3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3:52" ht="18.75">
      <c r="C11" s="33"/>
      <c r="D11" s="33"/>
      <c r="E11" s="33"/>
      <c r="F11" s="33"/>
      <c r="G11" s="33"/>
      <c r="H11" s="33"/>
      <c r="I11" s="33"/>
      <c r="AA11" s="1" t="s">
        <v>398</v>
      </c>
      <c r="AQ11" s="1" t="s">
        <v>397</v>
      </c>
      <c r="AZ11" s="31" t="s">
        <v>222</v>
      </c>
    </row>
    <row r="12" spans="1:52" ht="18.75">
      <c r="A12" s="348" t="s">
        <v>399</v>
      </c>
      <c r="B12" s="44"/>
      <c r="C12" s="348" t="s">
        <v>400</v>
      </c>
      <c r="D12" s="350" t="s">
        <v>51</v>
      </c>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row>
    <row r="13" spans="1:55" ht="15.75" customHeight="1">
      <c r="A13" s="348"/>
      <c r="B13" s="44"/>
      <c r="C13" s="348"/>
      <c r="D13" s="45" t="s">
        <v>117</v>
      </c>
      <c r="E13" s="45"/>
      <c r="F13" s="45"/>
      <c r="G13" s="45"/>
      <c r="H13" s="45"/>
      <c r="I13" s="45"/>
      <c r="J13" s="363" t="s">
        <v>516</v>
      </c>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64"/>
      <c r="AZ13" s="365" t="s">
        <v>63</v>
      </c>
      <c r="BA13" s="36"/>
      <c r="BB13" s="36"/>
      <c r="BC13" s="33"/>
    </row>
    <row r="14" spans="1:55" ht="15.75" customHeight="1">
      <c r="A14" s="348"/>
      <c r="B14" s="44"/>
      <c r="C14" s="348"/>
      <c r="D14" s="40"/>
      <c r="E14" s="40"/>
      <c r="F14" s="40"/>
      <c r="G14" s="40"/>
      <c r="H14" s="40"/>
      <c r="I14" s="40"/>
      <c r="J14" s="348" t="s">
        <v>234</v>
      </c>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1"/>
      <c r="AL14" s="41"/>
      <c r="AM14" s="41"/>
      <c r="AN14" s="41"/>
      <c r="AO14" s="41"/>
      <c r="AP14" s="41"/>
      <c r="AQ14" s="41"/>
      <c r="AR14" s="45"/>
      <c r="AS14" s="373" t="s">
        <v>476</v>
      </c>
      <c r="AT14" s="377"/>
      <c r="AU14" s="378"/>
      <c r="AV14" s="348" t="s">
        <v>341</v>
      </c>
      <c r="AW14" s="333" t="s">
        <v>287</v>
      </c>
      <c r="AX14" s="333" t="s">
        <v>288</v>
      </c>
      <c r="AY14" s="333" t="s">
        <v>289</v>
      </c>
      <c r="AZ14" s="365"/>
      <c r="BA14" s="36"/>
      <c r="BB14" s="36"/>
      <c r="BC14" s="33"/>
    </row>
    <row r="15" spans="1:55" ht="260.25" customHeight="1">
      <c r="A15" s="348"/>
      <c r="B15" s="44"/>
      <c r="C15" s="348"/>
      <c r="D15" s="46" t="s">
        <v>401</v>
      </c>
      <c r="E15" s="46"/>
      <c r="F15" s="46" t="s">
        <v>402</v>
      </c>
      <c r="G15" s="46"/>
      <c r="H15" s="46" t="s">
        <v>403</v>
      </c>
      <c r="I15" s="40"/>
      <c r="J15" s="348"/>
      <c r="K15" s="46"/>
      <c r="L15" s="46"/>
      <c r="M15" s="46"/>
      <c r="N15" s="46"/>
      <c r="O15" s="46"/>
      <c r="P15" s="46"/>
      <c r="Q15" s="46"/>
      <c r="R15" s="46"/>
      <c r="S15" s="46"/>
      <c r="T15" s="46"/>
      <c r="U15" s="46"/>
      <c r="V15" s="46" t="s">
        <v>404</v>
      </c>
      <c r="W15" s="41"/>
      <c r="X15" s="41"/>
      <c r="Y15" s="46"/>
      <c r="Z15" s="45"/>
      <c r="AA15" s="45"/>
      <c r="AB15" s="46"/>
      <c r="AC15" s="46" t="s">
        <v>449</v>
      </c>
      <c r="AD15" s="46"/>
      <c r="AE15" s="46"/>
      <c r="AF15" s="46"/>
      <c r="AG15" s="41"/>
      <c r="AH15" s="46" t="s">
        <v>450</v>
      </c>
      <c r="AI15" s="46" t="s">
        <v>451</v>
      </c>
      <c r="AJ15" s="46" t="s">
        <v>452</v>
      </c>
      <c r="AK15" s="46" t="s">
        <v>452</v>
      </c>
      <c r="AL15" s="41"/>
      <c r="AM15" s="41"/>
      <c r="AN15" s="46" t="s">
        <v>457</v>
      </c>
      <c r="AO15" s="41"/>
      <c r="AP15" s="41"/>
      <c r="AQ15" s="46" t="s">
        <v>405</v>
      </c>
      <c r="AR15" s="45"/>
      <c r="AS15" s="348" t="s">
        <v>232</v>
      </c>
      <c r="AT15" s="348" t="s">
        <v>484</v>
      </c>
      <c r="AU15" s="348" t="s">
        <v>483</v>
      </c>
      <c r="AV15" s="348"/>
      <c r="AW15" s="334"/>
      <c r="AX15" s="334"/>
      <c r="AY15" s="334"/>
      <c r="AZ15" s="365"/>
      <c r="BA15" s="36"/>
      <c r="BB15" s="35"/>
      <c r="BC15" s="33"/>
    </row>
    <row r="16" spans="1:54" ht="21.75" customHeight="1" hidden="1">
      <c r="A16" s="348"/>
      <c r="B16" s="44"/>
      <c r="C16" s="348"/>
      <c r="D16" s="45" t="s">
        <v>406</v>
      </c>
      <c r="E16" s="46" t="s">
        <v>407</v>
      </c>
      <c r="F16" s="45" t="s">
        <v>406</v>
      </c>
      <c r="G16" s="46" t="s">
        <v>408</v>
      </c>
      <c r="H16" s="46"/>
      <c r="I16" s="40"/>
      <c r="J16" s="41"/>
      <c r="K16" s="41"/>
      <c r="L16" s="41"/>
      <c r="M16" s="41"/>
      <c r="N16" s="41"/>
      <c r="O16" s="46" t="s">
        <v>476</v>
      </c>
      <c r="P16" s="46"/>
      <c r="Q16" s="46"/>
      <c r="R16" s="46"/>
      <c r="S16" s="46"/>
      <c r="T16" s="46"/>
      <c r="U16" s="46"/>
      <c r="V16" s="46"/>
      <c r="W16" s="41"/>
      <c r="X16" s="41"/>
      <c r="Y16" s="46"/>
      <c r="Z16" s="45"/>
      <c r="AA16" s="45"/>
      <c r="AB16" s="46"/>
      <c r="AC16" s="46" t="s">
        <v>409</v>
      </c>
      <c r="AD16" s="46" t="s">
        <v>453</v>
      </c>
      <c r="AE16" s="46"/>
      <c r="AF16" s="46"/>
      <c r="AG16" s="41"/>
      <c r="AH16" s="46"/>
      <c r="AI16" s="46"/>
      <c r="AJ16" s="46"/>
      <c r="AK16" s="46"/>
      <c r="AL16" s="41"/>
      <c r="AM16" s="41"/>
      <c r="AN16" s="46"/>
      <c r="AO16" s="41"/>
      <c r="AP16" s="41"/>
      <c r="AQ16" s="46"/>
      <c r="AR16" s="45"/>
      <c r="AS16" s="348"/>
      <c r="AT16" s="348"/>
      <c r="AU16" s="348"/>
      <c r="AV16" s="41"/>
      <c r="AW16" s="41"/>
      <c r="AX16" s="41"/>
      <c r="AY16" s="41"/>
      <c r="AZ16" s="365"/>
      <c r="BA16" s="10"/>
      <c r="BB16" s="10"/>
    </row>
    <row r="17" spans="1:54" ht="60.75" customHeight="1" hidden="1">
      <c r="A17" s="348"/>
      <c r="B17" s="44"/>
      <c r="C17" s="348"/>
      <c r="D17" s="45"/>
      <c r="E17" s="46"/>
      <c r="F17" s="45"/>
      <c r="G17" s="46"/>
      <c r="H17" s="46"/>
      <c r="I17" s="40"/>
      <c r="J17" s="41"/>
      <c r="K17" s="41"/>
      <c r="L17" s="41" t="s">
        <v>410</v>
      </c>
      <c r="M17" s="41" t="s">
        <v>411</v>
      </c>
      <c r="N17" s="41" t="s">
        <v>412</v>
      </c>
      <c r="O17" s="41"/>
      <c r="P17" s="41"/>
      <c r="Q17" s="41" t="s">
        <v>413</v>
      </c>
      <c r="R17" s="41" t="s">
        <v>415</v>
      </c>
      <c r="S17" s="41" t="s">
        <v>414</v>
      </c>
      <c r="T17" s="41" t="s">
        <v>448</v>
      </c>
      <c r="U17" s="46"/>
      <c r="V17" s="46"/>
      <c r="W17" s="41"/>
      <c r="X17" s="41"/>
      <c r="Y17" s="46"/>
      <c r="Z17" s="45"/>
      <c r="AA17" s="45"/>
      <c r="AB17" s="46"/>
      <c r="AC17" s="46"/>
      <c r="AD17" s="41" t="s">
        <v>454</v>
      </c>
      <c r="AE17" s="41" t="s">
        <v>456</v>
      </c>
      <c r="AF17" s="41" t="s">
        <v>455</v>
      </c>
      <c r="AG17" s="41"/>
      <c r="AH17" s="46"/>
      <c r="AI17" s="46"/>
      <c r="AJ17" s="46"/>
      <c r="AK17" s="46"/>
      <c r="AL17" s="41"/>
      <c r="AM17" s="41"/>
      <c r="AN17" s="46"/>
      <c r="AO17" s="41"/>
      <c r="AP17" s="41"/>
      <c r="AQ17" s="46"/>
      <c r="AR17" s="45"/>
      <c r="AS17" s="40"/>
      <c r="AT17" s="40"/>
      <c r="AU17" s="40"/>
      <c r="AV17" s="40"/>
      <c r="AW17" s="40"/>
      <c r="AX17" s="40"/>
      <c r="AY17" s="40"/>
      <c r="AZ17" s="365"/>
      <c r="BA17" s="10"/>
      <c r="BB17" s="10"/>
    </row>
    <row r="18" spans="1:54" ht="37.5" customHeight="1">
      <c r="A18" s="41"/>
      <c r="B18" s="44"/>
      <c r="C18" s="47" t="s">
        <v>286</v>
      </c>
      <c r="D18" s="45"/>
      <c r="E18" s="46"/>
      <c r="F18" s="45"/>
      <c r="G18" s="46"/>
      <c r="H18" s="380"/>
      <c r="I18" s="40"/>
      <c r="J18" s="41"/>
      <c r="K18" s="48"/>
      <c r="L18" s="48"/>
      <c r="M18" s="48"/>
      <c r="N18" s="48"/>
      <c r="O18" s="48"/>
      <c r="P18" s="41"/>
      <c r="Q18" s="48"/>
      <c r="R18" s="48"/>
      <c r="S18" s="48"/>
      <c r="T18" s="48"/>
      <c r="U18" s="380"/>
      <c r="V18" s="380"/>
      <c r="W18" s="48"/>
      <c r="X18" s="48"/>
      <c r="Y18" s="380"/>
      <c r="Z18" s="45"/>
      <c r="AA18" s="45"/>
      <c r="AB18" s="380"/>
      <c r="AC18" s="380"/>
      <c r="AD18" s="48"/>
      <c r="AE18" s="48"/>
      <c r="AF18" s="48"/>
      <c r="AG18" s="48"/>
      <c r="AH18" s="380"/>
      <c r="AI18" s="380"/>
      <c r="AJ18" s="380"/>
      <c r="AK18" s="380"/>
      <c r="AL18" s="48"/>
      <c r="AM18" s="48"/>
      <c r="AN18" s="380"/>
      <c r="AO18" s="48"/>
      <c r="AP18" s="48"/>
      <c r="AQ18" s="380"/>
      <c r="AR18" s="45"/>
      <c r="AS18" s="40"/>
      <c r="AT18" s="40"/>
      <c r="AU18" s="40"/>
      <c r="AV18" s="40"/>
      <c r="AW18" s="69">
        <v>-60.15835</v>
      </c>
      <c r="AX18" s="40">
        <v>42.991</v>
      </c>
      <c r="AY18" s="40"/>
      <c r="AZ18" s="69">
        <f>SUM(AW18:AY18)</f>
        <v>-17.16735</v>
      </c>
      <c r="BA18" s="10"/>
      <c r="BB18" s="10"/>
    </row>
    <row r="19" spans="1:54" ht="21" customHeight="1">
      <c r="A19" s="41"/>
      <c r="B19" s="44"/>
      <c r="C19" s="47" t="s">
        <v>422</v>
      </c>
      <c r="D19" s="40"/>
      <c r="E19" s="41"/>
      <c r="F19" s="40"/>
      <c r="G19" s="41"/>
      <c r="H19" s="48"/>
      <c r="I19" s="40"/>
      <c r="J19" s="18">
        <f>SUM(AS19+AT19+AU19)</f>
        <v>6</v>
      </c>
      <c r="K19" s="49"/>
      <c r="L19" s="49"/>
      <c r="M19" s="49"/>
      <c r="N19" s="49"/>
      <c r="O19" s="49"/>
      <c r="P19" s="19"/>
      <c r="Q19" s="49"/>
      <c r="R19" s="49"/>
      <c r="S19" s="49"/>
      <c r="T19" s="49"/>
      <c r="U19" s="49"/>
      <c r="V19" s="49"/>
      <c r="W19" s="49"/>
      <c r="X19" s="49"/>
      <c r="Y19" s="49"/>
      <c r="Z19" s="18"/>
      <c r="AA19" s="18"/>
      <c r="AB19" s="49"/>
      <c r="AC19" s="49"/>
      <c r="AD19" s="49"/>
      <c r="AE19" s="49"/>
      <c r="AF19" s="49"/>
      <c r="AG19" s="49"/>
      <c r="AH19" s="49"/>
      <c r="AI19" s="49"/>
      <c r="AJ19" s="49"/>
      <c r="AK19" s="49"/>
      <c r="AL19" s="49"/>
      <c r="AM19" s="49"/>
      <c r="AN19" s="49"/>
      <c r="AO19" s="49"/>
      <c r="AP19" s="49"/>
      <c r="AQ19" s="49"/>
      <c r="AR19" s="18"/>
      <c r="AS19" s="18">
        <v>3</v>
      </c>
      <c r="AT19" s="18">
        <v>1.5</v>
      </c>
      <c r="AU19" s="18">
        <v>1.5</v>
      </c>
      <c r="AV19" s="18">
        <v>0.45</v>
      </c>
      <c r="AW19" s="18"/>
      <c r="AX19" s="18"/>
      <c r="AY19" s="18"/>
      <c r="AZ19" s="18">
        <f>SUM(AV19+J19)</f>
        <v>6.45</v>
      </c>
      <c r="BA19" s="10"/>
      <c r="BB19" s="10"/>
    </row>
    <row r="20" spans="1:52" ht="18.75" hidden="1">
      <c r="A20" s="44"/>
      <c r="B20" s="44"/>
      <c r="C20" s="44" t="s">
        <v>416</v>
      </c>
      <c r="D20" s="50"/>
      <c r="E20" s="18"/>
      <c r="F20" s="18"/>
      <c r="G20" s="38"/>
      <c r="H20" s="18"/>
      <c r="I20" s="18"/>
      <c r="J20" s="18">
        <f>SUM(O20+P20+Q20+R20+T20)+S20</f>
        <v>0</v>
      </c>
      <c r="K20" s="18"/>
      <c r="L20" s="49"/>
      <c r="M20" s="49"/>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f>SUM(AK20+AJ20+AI20+AH20+AC20+J20)+AN20</f>
        <v>0</v>
      </c>
    </row>
    <row r="21" spans="1:52" ht="18.75" hidden="1">
      <c r="A21" s="44"/>
      <c r="B21" s="44"/>
      <c r="C21" s="44" t="s">
        <v>417</v>
      </c>
      <c r="D21" s="18"/>
      <c r="E21" s="38"/>
      <c r="F21" s="18"/>
      <c r="G21" s="38"/>
      <c r="H21" s="18"/>
      <c r="I21" s="18"/>
      <c r="J21" s="18">
        <f aca="true" t="shared" si="0" ref="J21:J42">SUM(O21+P21+Q21+R21+T21)+S21</f>
        <v>0</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f aca="true" t="shared" si="1" ref="AZ21:AZ42">SUM(AK21+AJ21+AI21+AH21+AC21+J21)+AN21</f>
        <v>0</v>
      </c>
    </row>
    <row r="22" spans="1:52" ht="18.75" hidden="1">
      <c r="A22" s="44"/>
      <c r="B22" s="44"/>
      <c r="C22" s="44" t="s">
        <v>418</v>
      </c>
      <c r="D22" s="18"/>
      <c r="E22" s="38"/>
      <c r="F22" s="18"/>
      <c r="G22" s="38"/>
      <c r="H22" s="18"/>
      <c r="I22" s="18"/>
      <c r="J22" s="18">
        <f t="shared" si="0"/>
        <v>0</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f t="shared" si="1"/>
        <v>0</v>
      </c>
    </row>
    <row r="23" spans="1:52" ht="18.75" hidden="1">
      <c r="A23" s="44"/>
      <c r="B23" s="44"/>
      <c r="C23" s="44" t="s">
        <v>419</v>
      </c>
      <c r="D23" s="18"/>
      <c r="E23" s="38"/>
      <c r="F23" s="18"/>
      <c r="G23" s="18"/>
      <c r="H23" s="18"/>
      <c r="I23" s="18"/>
      <c r="J23" s="18">
        <f t="shared" si="0"/>
        <v>0</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f t="shared" si="1"/>
        <v>0</v>
      </c>
    </row>
    <row r="24" spans="1:52" ht="18.75" hidden="1">
      <c r="A24" s="44"/>
      <c r="B24" s="44"/>
      <c r="C24" s="44" t="s">
        <v>420</v>
      </c>
      <c r="D24" s="18"/>
      <c r="E24" s="38"/>
      <c r="F24" s="18"/>
      <c r="G24" s="18"/>
      <c r="H24" s="18"/>
      <c r="I24" s="18"/>
      <c r="J24" s="18">
        <f t="shared" si="0"/>
        <v>0</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f t="shared" si="1"/>
        <v>0</v>
      </c>
    </row>
    <row r="25" spans="1:52" ht="18.75" hidden="1">
      <c r="A25" s="44"/>
      <c r="B25" s="44"/>
      <c r="C25" s="44" t="s">
        <v>421</v>
      </c>
      <c r="D25" s="18"/>
      <c r="E25" s="38"/>
      <c r="F25" s="18"/>
      <c r="G25" s="18"/>
      <c r="H25" s="18"/>
      <c r="I25" s="18"/>
      <c r="J25" s="18">
        <f t="shared" si="0"/>
        <v>0</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f t="shared" si="1"/>
        <v>0</v>
      </c>
    </row>
    <row r="26" spans="1:52" ht="18.75" hidden="1">
      <c r="A26" s="44"/>
      <c r="B26" s="44"/>
      <c r="C26" s="44" t="s">
        <v>422</v>
      </c>
      <c r="D26" s="18"/>
      <c r="E26" s="38"/>
      <c r="F26" s="18"/>
      <c r="G26" s="18"/>
      <c r="H26" s="18"/>
      <c r="I26" s="18"/>
      <c r="J26" s="18">
        <f t="shared" si="0"/>
        <v>0</v>
      </c>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f t="shared" si="1"/>
        <v>0</v>
      </c>
    </row>
    <row r="27" spans="1:52" ht="18.75" hidden="1">
      <c r="A27" s="44"/>
      <c r="B27" s="44"/>
      <c r="C27" s="44" t="s">
        <v>423</v>
      </c>
      <c r="D27" s="18"/>
      <c r="E27" s="38"/>
      <c r="F27" s="18"/>
      <c r="G27" s="18"/>
      <c r="H27" s="18"/>
      <c r="I27" s="18"/>
      <c r="J27" s="18">
        <f t="shared" si="0"/>
        <v>0</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f t="shared" si="1"/>
        <v>0</v>
      </c>
    </row>
    <row r="28" spans="1:52" ht="18.75" hidden="1">
      <c r="A28" s="44"/>
      <c r="B28" s="44"/>
      <c r="C28" s="44" t="s">
        <v>424</v>
      </c>
      <c r="D28" s="18"/>
      <c r="E28" s="38"/>
      <c r="F28" s="18"/>
      <c r="G28" s="18"/>
      <c r="H28" s="18"/>
      <c r="I28" s="18"/>
      <c r="J28" s="18">
        <f t="shared" si="0"/>
        <v>0</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f t="shared" si="1"/>
        <v>0</v>
      </c>
    </row>
    <row r="29" spans="1:52" ht="18.75" hidden="1">
      <c r="A29" s="44"/>
      <c r="B29" s="44"/>
      <c r="C29" s="44" t="s">
        <v>425</v>
      </c>
      <c r="D29" s="18"/>
      <c r="E29" s="38"/>
      <c r="F29" s="18"/>
      <c r="G29" s="18"/>
      <c r="H29" s="18"/>
      <c r="I29" s="18"/>
      <c r="J29" s="18">
        <f t="shared" si="0"/>
        <v>0</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f t="shared" si="1"/>
        <v>0</v>
      </c>
    </row>
    <row r="30" spans="1:52" ht="18.75" hidden="1">
      <c r="A30" s="44"/>
      <c r="B30" s="44"/>
      <c r="C30" s="44" t="s">
        <v>426</v>
      </c>
      <c r="D30" s="18"/>
      <c r="E30" s="38"/>
      <c r="F30" s="18"/>
      <c r="G30" s="18"/>
      <c r="H30" s="18"/>
      <c r="I30" s="18"/>
      <c r="J30" s="18">
        <f t="shared" si="0"/>
        <v>0</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f t="shared" si="1"/>
        <v>0</v>
      </c>
    </row>
    <row r="31" spans="1:52" ht="18.75" hidden="1">
      <c r="A31" s="44"/>
      <c r="B31" s="44"/>
      <c r="C31" s="44" t="s">
        <v>427</v>
      </c>
      <c r="D31" s="18"/>
      <c r="E31" s="38"/>
      <c r="F31" s="18"/>
      <c r="G31" s="18"/>
      <c r="H31" s="18"/>
      <c r="I31" s="18"/>
      <c r="J31" s="18">
        <f t="shared" si="0"/>
        <v>0</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f t="shared" si="1"/>
        <v>0</v>
      </c>
    </row>
    <row r="32" spans="1:52" ht="18.75" hidden="1">
      <c r="A32" s="44"/>
      <c r="B32" s="44"/>
      <c r="C32" s="44" t="s">
        <v>428</v>
      </c>
      <c r="D32" s="18"/>
      <c r="E32" s="38"/>
      <c r="F32" s="18"/>
      <c r="G32" s="18"/>
      <c r="H32" s="18"/>
      <c r="I32" s="18"/>
      <c r="J32" s="18">
        <f t="shared" si="0"/>
        <v>0</v>
      </c>
      <c r="K32" s="18"/>
      <c r="L32" s="18"/>
      <c r="M32" s="18"/>
      <c r="N32" s="18"/>
      <c r="O32" s="18"/>
      <c r="P32" s="18"/>
      <c r="Q32" s="18"/>
      <c r="R32" s="18"/>
      <c r="S32" s="18"/>
      <c r="T32" s="18"/>
      <c r="U32" s="18"/>
      <c r="V32" s="18">
        <v>42</v>
      </c>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f t="shared" si="1"/>
        <v>0</v>
      </c>
    </row>
    <row r="33" spans="1:52" ht="18.75" hidden="1">
      <c r="A33" s="44"/>
      <c r="B33" s="44"/>
      <c r="C33" s="44" t="s">
        <v>429</v>
      </c>
      <c r="D33" s="18"/>
      <c r="E33" s="38"/>
      <c r="F33" s="18"/>
      <c r="G33" s="18"/>
      <c r="H33" s="18"/>
      <c r="I33" s="18"/>
      <c r="J33" s="18">
        <f t="shared" si="0"/>
        <v>0</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f t="shared" si="1"/>
        <v>0</v>
      </c>
    </row>
    <row r="34" spans="1:52" ht="18.75" hidden="1">
      <c r="A34" s="44"/>
      <c r="B34" s="44"/>
      <c r="C34" s="44" t="s">
        <v>430</v>
      </c>
      <c r="D34" s="18"/>
      <c r="E34" s="38"/>
      <c r="F34" s="18"/>
      <c r="G34" s="18"/>
      <c r="H34" s="18"/>
      <c r="I34" s="18"/>
      <c r="J34" s="18">
        <f t="shared" si="0"/>
        <v>0</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f t="shared" si="1"/>
        <v>0</v>
      </c>
    </row>
    <row r="35" spans="1:52" ht="18.75" hidden="1">
      <c r="A35" s="44"/>
      <c r="B35" s="44"/>
      <c r="C35" s="44" t="s">
        <v>431</v>
      </c>
      <c r="D35" s="18"/>
      <c r="E35" s="38"/>
      <c r="F35" s="18"/>
      <c r="G35" s="18"/>
      <c r="H35" s="18"/>
      <c r="I35" s="18"/>
      <c r="J35" s="18">
        <f t="shared" si="0"/>
        <v>0</v>
      </c>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f t="shared" si="1"/>
        <v>0</v>
      </c>
    </row>
    <row r="36" spans="1:52" ht="18.75" hidden="1">
      <c r="A36" s="44"/>
      <c r="B36" s="44"/>
      <c r="C36" s="44" t="s">
        <v>432</v>
      </c>
      <c r="D36" s="18"/>
      <c r="E36" s="38"/>
      <c r="F36" s="18"/>
      <c r="G36" s="18"/>
      <c r="H36" s="18"/>
      <c r="I36" s="18"/>
      <c r="J36" s="18">
        <f t="shared" si="0"/>
        <v>0</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f t="shared" si="1"/>
        <v>0</v>
      </c>
    </row>
    <row r="37" spans="1:52" ht="18.75" hidden="1">
      <c r="A37" s="44"/>
      <c r="B37" s="44"/>
      <c r="C37" s="44" t="s">
        <v>433</v>
      </c>
      <c r="D37" s="18"/>
      <c r="E37" s="38"/>
      <c r="F37" s="18"/>
      <c r="G37" s="18"/>
      <c r="H37" s="18"/>
      <c r="I37" s="18"/>
      <c r="J37" s="18">
        <f t="shared" si="0"/>
        <v>0</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f t="shared" si="1"/>
        <v>0</v>
      </c>
    </row>
    <row r="38" spans="1:52" ht="18.75" hidden="1">
      <c r="A38" s="44"/>
      <c r="B38" s="44"/>
      <c r="C38" s="44" t="s">
        <v>434</v>
      </c>
      <c r="D38" s="18"/>
      <c r="E38" s="38"/>
      <c r="F38" s="18"/>
      <c r="G38" s="18"/>
      <c r="H38" s="18"/>
      <c r="I38" s="18"/>
      <c r="J38" s="18">
        <f t="shared" si="0"/>
        <v>0</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f t="shared" si="1"/>
        <v>0</v>
      </c>
    </row>
    <row r="39" spans="1:52" ht="18.75" hidden="1">
      <c r="A39" s="44"/>
      <c r="B39" s="44"/>
      <c r="C39" s="44" t="s">
        <v>435</v>
      </c>
      <c r="D39" s="18"/>
      <c r="E39" s="38"/>
      <c r="F39" s="18"/>
      <c r="G39" s="18"/>
      <c r="H39" s="18"/>
      <c r="I39" s="18"/>
      <c r="J39" s="18">
        <f t="shared" si="0"/>
        <v>0</v>
      </c>
      <c r="K39" s="18"/>
      <c r="L39" s="18"/>
      <c r="M39" s="18"/>
      <c r="N39" s="18"/>
      <c r="O39" s="18"/>
      <c r="P39" s="18"/>
      <c r="Q39" s="18"/>
      <c r="R39" s="18"/>
      <c r="S39" s="18"/>
      <c r="T39" s="18"/>
      <c r="U39" s="51"/>
      <c r="V39" s="51"/>
      <c r="W39" s="51"/>
      <c r="X39" s="51"/>
      <c r="Y39" s="51"/>
      <c r="Z39" s="51"/>
      <c r="AA39" s="51"/>
      <c r="AB39" s="51"/>
      <c r="AC39" s="51"/>
      <c r="AD39" s="51"/>
      <c r="AE39" s="51"/>
      <c r="AF39" s="51"/>
      <c r="AG39" s="51"/>
      <c r="AH39" s="51"/>
      <c r="AI39" s="51"/>
      <c r="AJ39" s="51"/>
      <c r="AK39" s="51"/>
      <c r="AL39" s="51"/>
      <c r="AM39" s="51"/>
      <c r="AN39" s="18"/>
      <c r="AO39" s="18"/>
      <c r="AP39" s="18"/>
      <c r="AQ39" s="18"/>
      <c r="AR39" s="18"/>
      <c r="AS39" s="18"/>
      <c r="AT39" s="18"/>
      <c r="AU39" s="18"/>
      <c r="AV39" s="18"/>
      <c r="AW39" s="18"/>
      <c r="AX39" s="18"/>
      <c r="AY39" s="18"/>
      <c r="AZ39" s="18">
        <f t="shared" si="1"/>
        <v>0</v>
      </c>
    </row>
    <row r="40" spans="1:52" ht="18.75" hidden="1">
      <c r="A40" s="44"/>
      <c r="B40" s="44"/>
      <c r="C40" s="44" t="s">
        <v>436</v>
      </c>
      <c r="D40" s="18"/>
      <c r="E40" s="38"/>
      <c r="F40" s="18"/>
      <c r="G40" s="18"/>
      <c r="H40" s="18"/>
      <c r="I40" s="18"/>
      <c r="J40" s="18">
        <f t="shared" si="0"/>
        <v>0</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f t="shared" si="1"/>
        <v>0</v>
      </c>
    </row>
    <row r="41" spans="1:52" ht="18.75" hidden="1">
      <c r="A41" s="44"/>
      <c r="B41" s="44"/>
      <c r="C41" s="44" t="s">
        <v>437</v>
      </c>
      <c r="D41" s="18"/>
      <c r="E41" s="38"/>
      <c r="F41" s="18"/>
      <c r="G41" s="18"/>
      <c r="H41" s="18"/>
      <c r="I41" s="18"/>
      <c r="J41" s="18">
        <f t="shared" si="0"/>
        <v>0</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f t="shared" si="1"/>
        <v>0</v>
      </c>
    </row>
    <row r="42" spans="1:52" ht="18.75" hidden="1">
      <c r="A42" s="44"/>
      <c r="B42" s="44"/>
      <c r="C42" s="44" t="s">
        <v>438</v>
      </c>
      <c r="D42" s="18"/>
      <c r="E42" s="38"/>
      <c r="F42" s="18"/>
      <c r="G42" s="38"/>
      <c r="H42" s="18"/>
      <c r="I42" s="18"/>
      <c r="J42" s="18">
        <f t="shared" si="0"/>
        <v>0</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f t="shared" si="1"/>
        <v>0</v>
      </c>
    </row>
    <row r="43" spans="1:52" ht="18.75" hidden="1">
      <c r="A43" s="44"/>
      <c r="B43" s="44"/>
      <c r="C43" s="44"/>
      <c r="D43" s="51"/>
      <c r="E43" s="39"/>
      <c r="F43" s="51"/>
      <c r="G43" s="51"/>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row>
    <row r="44" spans="1:52" ht="18.75">
      <c r="A44" s="44"/>
      <c r="B44" s="44"/>
      <c r="C44" s="44" t="s">
        <v>230</v>
      </c>
      <c r="D44" s="51"/>
      <c r="E44" s="39"/>
      <c r="F44" s="51"/>
      <c r="G44" s="51"/>
      <c r="H44" s="18"/>
      <c r="I44" s="18"/>
      <c r="J44" s="18">
        <f>SUM(AS44+AT44+AU44)</f>
        <v>8</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v>8</v>
      </c>
      <c r="AT44" s="18"/>
      <c r="AU44" s="18"/>
      <c r="AV44" s="18"/>
      <c r="AW44" s="18"/>
      <c r="AX44" s="18"/>
      <c r="AY44" s="18"/>
      <c r="AZ44" s="18">
        <f>SUM(AV44+J44)</f>
        <v>8</v>
      </c>
    </row>
    <row r="45" spans="1:52" ht="18.75" hidden="1">
      <c r="A45" s="44"/>
      <c r="B45" s="44"/>
      <c r="C45" s="44"/>
      <c r="D45" s="51"/>
      <c r="E45" s="39"/>
      <c r="F45" s="51"/>
      <c r="G45" s="51"/>
      <c r="H45" s="18"/>
      <c r="I45" s="18"/>
      <c r="J45" s="18">
        <f>SUM(AS45+AT45+AU45)</f>
        <v>0</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f>SUM(AV45+J45)</f>
        <v>0</v>
      </c>
    </row>
    <row r="46" spans="1:52" ht="18.75" hidden="1">
      <c r="A46" s="44"/>
      <c r="B46" s="44"/>
      <c r="C46" s="44"/>
      <c r="D46" s="51"/>
      <c r="E46" s="39"/>
      <c r="F46" s="51"/>
      <c r="G46" s="51"/>
      <c r="H46" s="18"/>
      <c r="I46" s="18"/>
      <c r="J46" s="18">
        <f>SUM(AS46+AT46+AU46)</f>
        <v>0</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f>SUM(AV46+J46)</f>
        <v>0</v>
      </c>
    </row>
    <row r="47" spans="1:52" ht="18.75" hidden="1">
      <c r="A47" s="44"/>
      <c r="B47" s="44"/>
      <c r="C47" s="44"/>
      <c r="D47" s="51"/>
      <c r="E47" s="39"/>
      <c r="F47" s="51"/>
      <c r="G47" s="51"/>
      <c r="H47" s="18"/>
      <c r="I47" s="18"/>
      <c r="J47" s="18">
        <f>SUM(AS47+AT47+AU47)</f>
        <v>0</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f>SUM(AV47+J47)</f>
        <v>0</v>
      </c>
    </row>
    <row r="48" spans="1:52" ht="18.75">
      <c r="A48" s="44"/>
      <c r="B48" s="44"/>
      <c r="C48" s="44" t="s">
        <v>434</v>
      </c>
      <c r="D48" s="51"/>
      <c r="E48" s="39"/>
      <c r="F48" s="51"/>
      <c r="G48" s="51"/>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v>57</v>
      </c>
      <c r="AZ48" s="18">
        <f>SUM(AW48:AY48)</f>
        <v>57</v>
      </c>
    </row>
    <row r="49" spans="1:52" ht="37.5">
      <c r="A49" s="44"/>
      <c r="B49" s="44"/>
      <c r="C49" s="53" t="s">
        <v>439</v>
      </c>
      <c r="D49" s="51"/>
      <c r="E49" s="51"/>
      <c r="F49" s="51"/>
      <c r="G49" s="51"/>
      <c r="H49" s="51"/>
      <c r="I49" s="18">
        <f>SUM(I21:I42)</f>
        <v>0</v>
      </c>
      <c r="J49" s="18">
        <f>SUM(AS49+AT49+AU49)</f>
        <v>14</v>
      </c>
      <c r="K49" s="18">
        <f aca="true" t="shared" si="2" ref="K49:AQ49">SUM(K20:K42)</f>
        <v>0</v>
      </c>
      <c r="L49" s="18">
        <f t="shared" si="2"/>
        <v>0</v>
      </c>
      <c r="M49" s="18">
        <f t="shared" si="2"/>
        <v>0</v>
      </c>
      <c r="N49" s="18">
        <f t="shared" si="2"/>
        <v>0</v>
      </c>
      <c r="O49" s="18">
        <v>15.194</v>
      </c>
      <c r="P49" s="18">
        <v>4.446</v>
      </c>
      <c r="Q49" s="18">
        <f t="shared" si="2"/>
        <v>0</v>
      </c>
      <c r="R49" s="18">
        <f t="shared" si="2"/>
        <v>0</v>
      </c>
      <c r="S49" s="18">
        <f t="shared" si="2"/>
        <v>0</v>
      </c>
      <c r="T49" s="18">
        <f t="shared" si="2"/>
        <v>0</v>
      </c>
      <c r="U49" s="18">
        <f t="shared" si="2"/>
        <v>0</v>
      </c>
      <c r="V49" s="18">
        <f t="shared" si="2"/>
        <v>42</v>
      </c>
      <c r="W49" s="18">
        <f t="shared" si="2"/>
        <v>0</v>
      </c>
      <c r="X49" s="18">
        <f t="shared" si="2"/>
        <v>0</v>
      </c>
      <c r="Y49" s="18">
        <f t="shared" si="2"/>
        <v>0</v>
      </c>
      <c r="Z49" s="18">
        <f t="shared" si="2"/>
        <v>0</v>
      </c>
      <c r="AA49" s="18">
        <f t="shared" si="2"/>
        <v>0</v>
      </c>
      <c r="AB49" s="18">
        <f t="shared" si="2"/>
        <v>0</v>
      </c>
      <c r="AC49" s="51">
        <f t="shared" si="2"/>
        <v>0</v>
      </c>
      <c r="AD49" s="18">
        <f t="shared" si="2"/>
        <v>0</v>
      </c>
      <c r="AE49" s="18">
        <f t="shared" si="2"/>
        <v>0</v>
      </c>
      <c r="AF49" s="18">
        <f t="shared" si="2"/>
        <v>0</v>
      </c>
      <c r="AG49" s="51">
        <f t="shared" si="2"/>
        <v>0</v>
      </c>
      <c r="AH49" s="51">
        <f t="shared" si="2"/>
        <v>0</v>
      </c>
      <c r="AI49" s="51">
        <f t="shared" si="2"/>
        <v>0</v>
      </c>
      <c r="AJ49" s="51">
        <f t="shared" si="2"/>
        <v>0</v>
      </c>
      <c r="AK49" s="51">
        <f t="shared" si="2"/>
        <v>0</v>
      </c>
      <c r="AL49" s="18"/>
      <c r="AM49" s="18"/>
      <c r="AN49" s="51">
        <f t="shared" si="2"/>
        <v>0</v>
      </c>
      <c r="AO49" s="18"/>
      <c r="AP49" s="18"/>
      <c r="AQ49" s="18">
        <f t="shared" si="2"/>
        <v>0</v>
      </c>
      <c r="AR49" s="18">
        <f>SUM(AR21:AR42)</f>
        <v>0</v>
      </c>
      <c r="AS49" s="18">
        <f>SUM(AS19:AS46)</f>
        <v>11</v>
      </c>
      <c r="AT49" s="18">
        <f>SUM(AT19:AT46)</f>
        <v>1.5</v>
      </c>
      <c r="AU49" s="18">
        <f>SUM(AU19:AU46)</f>
        <v>1.5</v>
      </c>
      <c r="AV49" s="18">
        <f>SUM(AV19:AV46)</f>
        <v>0.45</v>
      </c>
      <c r="AW49" s="69">
        <f>SUM(AW18:AW48)</f>
        <v>-60.15835</v>
      </c>
      <c r="AX49" s="18">
        <f>SUM(AX18:AX48)</f>
        <v>42.991</v>
      </c>
      <c r="AY49" s="18">
        <v>57</v>
      </c>
      <c r="AZ49" s="69">
        <f>SUM(AZ18:AZ48)</f>
        <v>54.282650000000004</v>
      </c>
    </row>
    <row r="50" spans="1:52" ht="18.75" hidden="1">
      <c r="A50" s="44"/>
      <c r="B50" s="44"/>
      <c r="C50" s="44" t="s">
        <v>440</v>
      </c>
      <c r="D50" s="50"/>
      <c r="E50" s="18"/>
      <c r="F50" s="18"/>
      <c r="G50" s="18"/>
      <c r="H50" s="51"/>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50"/>
      <c r="AS50" s="50"/>
      <c r="AT50" s="50"/>
      <c r="AU50" s="50"/>
      <c r="AV50" s="50"/>
      <c r="AW50" s="50"/>
      <c r="AX50" s="50"/>
      <c r="AY50" s="50"/>
      <c r="AZ50" s="18">
        <f>SUM(AQ50+AB50+V50+U50+J50+H50+F50+D50)</f>
        <v>0</v>
      </c>
    </row>
    <row r="51" spans="1:52" ht="18.75" hidden="1">
      <c r="A51" s="44"/>
      <c r="B51" s="44"/>
      <c r="C51" s="44" t="s">
        <v>441</v>
      </c>
      <c r="D51" s="18">
        <f>SUM(D49:D50)</f>
        <v>0</v>
      </c>
      <c r="E51" s="18"/>
      <c r="F51" s="18">
        <f>SUM(F49:F50)</f>
        <v>0</v>
      </c>
      <c r="G51" s="18"/>
      <c r="H51" s="18">
        <f aca="true" t="shared" si="3" ref="H51:AQ51">SUM(H49:H50)</f>
        <v>0</v>
      </c>
      <c r="I51" s="18">
        <f t="shared" si="3"/>
        <v>0</v>
      </c>
      <c r="J51" s="18">
        <f t="shared" si="3"/>
        <v>14</v>
      </c>
      <c r="K51" s="18">
        <f t="shared" si="3"/>
        <v>0</v>
      </c>
      <c r="L51" s="18">
        <f t="shared" si="3"/>
        <v>0</v>
      </c>
      <c r="M51" s="18">
        <f t="shared" si="3"/>
        <v>0</v>
      </c>
      <c r="N51" s="18">
        <f t="shared" si="3"/>
        <v>0</v>
      </c>
      <c r="O51" s="18">
        <f t="shared" si="3"/>
        <v>15.194</v>
      </c>
      <c r="P51" s="18">
        <f t="shared" si="3"/>
        <v>4.446</v>
      </c>
      <c r="Q51" s="18">
        <f t="shared" si="3"/>
        <v>0</v>
      </c>
      <c r="R51" s="18">
        <f t="shared" si="3"/>
        <v>0</v>
      </c>
      <c r="S51" s="18"/>
      <c r="T51" s="18">
        <f t="shared" si="3"/>
        <v>0</v>
      </c>
      <c r="U51" s="18">
        <f t="shared" si="3"/>
        <v>0</v>
      </c>
      <c r="V51" s="18">
        <f t="shared" si="3"/>
        <v>42</v>
      </c>
      <c r="W51" s="18">
        <f t="shared" si="3"/>
        <v>0</v>
      </c>
      <c r="X51" s="18">
        <f t="shared" si="3"/>
        <v>0</v>
      </c>
      <c r="Y51" s="18">
        <f t="shared" si="3"/>
        <v>0</v>
      </c>
      <c r="Z51" s="18">
        <f t="shared" si="3"/>
        <v>0</v>
      </c>
      <c r="AA51" s="18">
        <f t="shared" si="3"/>
        <v>0</v>
      </c>
      <c r="AB51" s="18">
        <f t="shared" si="3"/>
        <v>0</v>
      </c>
      <c r="AC51" s="18"/>
      <c r="AD51" s="18"/>
      <c r="AE51" s="18"/>
      <c r="AF51" s="18"/>
      <c r="AG51" s="18"/>
      <c r="AH51" s="18"/>
      <c r="AI51" s="18"/>
      <c r="AJ51" s="18"/>
      <c r="AK51" s="18"/>
      <c r="AL51" s="18"/>
      <c r="AM51" s="18"/>
      <c r="AN51" s="18">
        <f>SUM(AN49:AN50)</f>
        <v>0</v>
      </c>
      <c r="AO51" s="18">
        <f>SUM(AO49:AO50)</f>
        <v>0</v>
      </c>
      <c r="AP51" s="18">
        <f>SUM(AP49:AP50)</f>
        <v>0</v>
      </c>
      <c r="AQ51" s="18">
        <f t="shared" si="3"/>
        <v>0</v>
      </c>
      <c r="AR51" s="50"/>
      <c r="AS51" s="50"/>
      <c r="AT51" s="50"/>
      <c r="AU51" s="50"/>
      <c r="AV51" s="50"/>
      <c r="AW51" s="50"/>
      <c r="AX51" s="50"/>
      <c r="AY51" s="50"/>
      <c r="AZ51" s="18">
        <f>SUM(AQ51+AB51+V51+U51+J51+H51+F51+D51)</f>
        <v>56</v>
      </c>
    </row>
    <row r="52" spans="1:52" ht="18.75">
      <c r="A52" s="31"/>
      <c r="B52" s="31"/>
      <c r="C52" s="31"/>
      <c r="D52" s="31"/>
      <c r="E52" s="31"/>
      <c r="F52" s="31"/>
      <c r="G52" s="31"/>
      <c r="H52" s="31"/>
      <c r="I52" s="31"/>
      <c r="J52" s="31"/>
      <c r="K52" s="31"/>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31"/>
      <c r="AS52" s="31"/>
      <c r="AT52" s="31"/>
      <c r="AU52" s="31"/>
      <c r="AV52" s="31"/>
      <c r="AW52" s="31"/>
      <c r="AX52" s="31"/>
      <c r="AY52" s="31"/>
      <c r="AZ52" s="31"/>
    </row>
    <row r="53" spans="12:52" ht="15.75">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Z53" s="381"/>
    </row>
  </sheetData>
  <mergeCells count="21">
    <mergeCell ref="AW14:AW15"/>
    <mergeCell ref="AX14:AX15"/>
    <mergeCell ref="AY14:AY15"/>
    <mergeCell ref="J13:AY13"/>
    <mergeCell ref="AS14:AU14"/>
    <mergeCell ref="AT15:AT16"/>
    <mergeCell ref="AU15:AU16"/>
    <mergeCell ref="AV14:AV15"/>
    <mergeCell ref="Y4:AA4"/>
    <mergeCell ref="H3:BA3"/>
    <mergeCell ref="H2:BA2"/>
    <mergeCell ref="H1:BA1"/>
    <mergeCell ref="A7:BA7"/>
    <mergeCell ref="A8:AZ8"/>
    <mergeCell ref="A9:BA9"/>
    <mergeCell ref="A12:A17"/>
    <mergeCell ref="C12:C17"/>
    <mergeCell ref="D12:AZ12"/>
    <mergeCell ref="AZ13:AZ17"/>
    <mergeCell ref="J14:J15"/>
    <mergeCell ref="AS15:AS16"/>
  </mergeCells>
  <printOptions/>
  <pageMargins left="0.56" right="0.16" top="0.17" bottom="0.17" header="0.5" footer="0.5"/>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VASULIVNA</cp:lastModifiedBy>
  <cp:lastPrinted>2013-08-07T07:54:06Z</cp:lastPrinted>
  <dcterms:created xsi:type="dcterms:W3CDTF">2002-01-04T08:30:01Z</dcterms:created>
  <dcterms:modified xsi:type="dcterms:W3CDTF">2013-08-07T07:55:35Z</dcterms:modified>
  <cp:category/>
  <cp:version/>
  <cp:contentType/>
  <cp:contentStatus/>
</cp:coreProperties>
</file>